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8975" windowHeight="11955" firstSheet="1" activeTab="1"/>
  </bookViews>
  <sheets>
    <sheet name="Page 1" sheetId="1" r:id="rId1"/>
    <sheet name="Compte 512" sheetId="2" r:id="rId2"/>
    <sheet name="Relevé bancaire" sheetId="4" r:id="rId3"/>
    <sheet name="Rapprochement bancaire" sheetId="5" r:id="rId4"/>
  </sheets>
  <definedNames>
    <definedName name="_xlnm.Print_Area" localSheetId="1">'Compte 512'!$A$1:$X$52</definedName>
    <definedName name="_xlnm.Print_Area" localSheetId="0">'Page 1'!$A$1:$X$52</definedName>
  </definedNames>
  <calcPr calcId="125725"/>
</workbook>
</file>

<file path=xl/calcChain.xml><?xml version="1.0" encoding="utf-8"?>
<calcChain xmlns="http://schemas.openxmlformats.org/spreadsheetml/2006/main">
  <c r="D12" i="5"/>
  <c r="S19" i="2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S12"/>
  <c r="S13" s="1"/>
  <c r="S14" s="1"/>
  <c r="S15" s="1"/>
  <c r="S16" s="1"/>
  <c r="S17" s="1"/>
  <c r="S18" s="1"/>
  <c r="H3" i="5"/>
  <c r="H12" s="1"/>
  <c r="R46" i="2"/>
  <c r="R47" s="1"/>
  <c r="P46"/>
  <c r="C40" i="4"/>
  <c r="C12" i="5"/>
  <c r="D40" i="4"/>
  <c r="C41" s="1"/>
  <c r="G3" i="5" s="1"/>
  <c r="R47" i="1"/>
  <c r="R46"/>
  <c r="P46"/>
  <c r="S46" s="1"/>
  <c r="S47" s="1"/>
  <c r="S12"/>
  <c r="S13" s="1"/>
  <c r="S14" s="1"/>
  <c r="S15" s="1"/>
  <c r="S16" s="1"/>
  <c r="S17" s="1"/>
  <c r="S18" s="1"/>
  <c r="S19" s="1"/>
  <c r="S20" s="1"/>
  <c r="S21" s="1"/>
  <c r="S22" s="1"/>
  <c r="S23" s="1"/>
  <c r="S24" s="1"/>
  <c r="S25" s="1"/>
  <c r="S26" s="1"/>
  <c r="S27" s="1"/>
  <c r="S28" s="1"/>
  <c r="S29" s="1"/>
  <c r="S30" s="1"/>
  <c r="S31" s="1"/>
  <c r="S32" s="1"/>
  <c r="S33" s="1"/>
  <c r="S34" s="1"/>
  <c r="S35" s="1"/>
  <c r="S36" s="1"/>
  <c r="S37" s="1"/>
  <c r="S38" s="1"/>
  <c r="S39" s="1"/>
  <c r="S40" s="1"/>
  <c r="S41" s="1"/>
  <c r="S42" s="1"/>
  <c r="S43" s="1"/>
  <c r="S44" s="1"/>
  <c r="S45" s="1"/>
  <c r="G12" i="5" l="1"/>
  <c r="H13" s="1"/>
  <c r="S46" i="2"/>
  <c r="D3" i="5" s="1"/>
  <c r="P47" i="2"/>
  <c r="S47" s="1"/>
  <c r="P47" i="1"/>
  <c r="C13" i="5" l="1"/>
  <c r="D13"/>
  <c r="G13"/>
</calcChain>
</file>

<file path=xl/sharedStrings.xml><?xml version="1.0" encoding="utf-8"?>
<sst xmlns="http://schemas.openxmlformats.org/spreadsheetml/2006/main" count="437" uniqueCount="157">
  <si>
    <t>Avenir Peinture</t>
  </si>
  <si>
    <t>État préparatoire au Grand livre général</t>
  </si>
  <si>
    <t>Compte 5121</t>
  </si>
  <si>
    <t>Du 01/12/2020 Au  31/12/2020</t>
  </si>
  <si>
    <t>Auxiliaire</t>
  </si>
  <si>
    <t>Date</t>
  </si>
  <si>
    <t>Journal</t>
  </si>
  <si>
    <t>N° de pièce</t>
  </si>
  <si>
    <t>Libellé</t>
  </si>
  <si>
    <t>Débit</t>
  </si>
  <si>
    <t>Crédit</t>
  </si>
  <si>
    <t>Solde
Progressif</t>
  </si>
  <si>
    <t>L</t>
  </si>
  <si>
    <t>5121  Banque principale</t>
  </si>
  <si>
    <t>01/12/20</t>
  </si>
  <si>
    <t>BP</t>
  </si>
  <si>
    <t>0031</t>
  </si>
  <si>
    <t>0032</t>
  </si>
  <si>
    <t>0033</t>
  </si>
  <si>
    <t>0034</t>
  </si>
  <si>
    <t>0035</t>
  </si>
  <si>
    <t>0036</t>
  </si>
  <si>
    <t>07/12/20</t>
  </si>
  <si>
    <t>0037</t>
  </si>
  <si>
    <t>0038</t>
  </si>
  <si>
    <t>0039</t>
  </si>
  <si>
    <t>08/12/20</t>
  </si>
  <si>
    <t>0040</t>
  </si>
  <si>
    <t>0041</t>
  </si>
  <si>
    <t>09/12/20</t>
  </si>
  <si>
    <t>0042</t>
  </si>
  <si>
    <t>14/12/20</t>
  </si>
  <si>
    <t>0043</t>
  </si>
  <si>
    <t>15/12/20</t>
  </si>
  <si>
    <t>0044</t>
  </si>
  <si>
    <t>17/12/20</t>
  </si>
  <si>
    <t>0045</t>
  </si>
  <si>
    <t>18/12/20</t>
  </si>
  <si>
    <t>0046</t>
  </si>
  <si>
    <t>0047</t>
  </si>
  <si>
    <t>0048</t>
  </si>
  <si>
    <t>21/12/20</t>
  </si>
  <si>
    <t>0049</t>
  </si>
  <si>
    <t>0050</t>
  </si>
  <si>
    <t>22/12/20</t>
  </si>
  <si>
    <t>0051</t>
  </si>
  <si>
    <t>0052</t>
  </si>
  <si>
    <t>23/12/20</t>
  </si>
  <si>
    <t>0053</t>
  </si>
  <si>
    <t>25/12/20</t>
  </si>
  <si>
    <t>0054</t>
  </si>
  <si>
    <t>28/12/20</t>
  </si>
  <si>
    <t>0055</t>
  </si>
  <si>
    <t>0056</t>
  </si>
  <si>
    <t>29/12/20</t>
  </si>
  <si>
    <t>0057</t>
  </si>
  <si>
    <t>30/12/20</t>
  </si>
  <si>
    <t>0058</t>
  </si>
  <si>
    <t>0059</t>
  </si>
  <si>
    <t>0060</t>
  </si>
  <si>
    <t>0061</t>
  </si>
  <si>
    <t>0062</t>
  </si>
  <si>
    <t>31/12/20</t>
  </si>
  <si>
    <t>0063</t>
  </si>
  <si>
    <t>Total du compte 5121</t>
  </si>
  <si>
    <t>Total Classe 5</t>
  </si>
  <si>
    <t>1/1</t>
  </si>
  <si>
    <t>AN</t>
  </si>
  <si>
    <t>À nouveaux</t>
  </si>
  <si>
    <t>Virt F/r Sikkens Solutions</t>
  </si>
  <si>
    <t>Virt F/r IRONTEK</t>
  </si>
  <si>
    <t>Virt F/r DPCM Peinture</t>
  </si>
  <si>
    <t>Virt F/r ORÉ</t>
  </si>
  <si>
    <t>Virt F/r immobilisation</t>
  </si>
  <si>
    <t>Virt Clt Carrosserie peinture</t>
  </si>
  <si>
    <t>Virt Clt Caron peintures</t>
  </si>
  <si>
    <t>Virt Clt PEINT TOUT</t>
  </si>
  <si>
    <t>Virt Clt Deliaux</t>
  </si>
  <si>
    <t>Virt Clt Les peintures du haut pays</t>
  </si>
  <si>
    <t>Virt Clt Carrosseire Industrielle Lemaire</t>
  </si>
  <si>
    <t>Virt Clt Dehee Peinture Distribution Calais</t>
  </si>
  <si>
    <t>Virt Clt Méca-Customs</t>
  </si>
  <si>
    <t>Virt Clt Caty Peinture</t>
  </si>
  <si>
    <t>Virt Clt Carrosserie Peinture</t>
  </si>
  <si>
    <t>Virt Clt Hagnère Peinture</t>
  </si>
  <si>
    <t>Virt Clt DUEZ peinture prestations décoration</t>
  </si>
  <si>
    <t>Virt Clt Ô'Couleurs de charlotte</t>
  </si>
  <si>
    <t>Virt Clt Idéal peinture</t>
  </si>
  <si>
    <t>Virt Clt ProGarage</t>
  </si>
  <si>
    <t>Virt Clt CLETY peinture vitrerie</t>
  </si>
  <si>
    <t>Virt Clt Tollens</t>
  </si>
  <si>
    <t>Virt Clt RS Garage</t>
  </si>
  <si>
    <t>Virt Clt Zolpan</t>
  </si>
  <si>
    <t>Virt Clt Go Déco</t>
  </si>
  <si>
    <t>Virt Clt Opales Nuances</t>
  </si>
  <si>
    <t>Virt Clt Carrosserie Industrielle Lemaire</t>
  </si>
  <si>
    <t>0064</t>
  </si>
  <si>
    <t>Virt salaires novembre</t>
  </si>
  <si>
    <t>Prt Télecommunication</t>
  </si>
  <si>
    <t>Prt Électricité</t>
  </si>
  <si>
    <t>Règlement achats divers</t>
  </si>
  <si>
    <t>0065</t>
  </si>
  <si>
    <t>0066</t>
  </si>
  <si>
    <t>0067</t>
  </si>
  <si>
    <t>0068</t>
  </si>
  <si>
    <t>0069</t>
  </si>
  <si>
    <t>0072</t>
  </si>
  <si>
    <t>Solde</t>
  </si>
  <si>
    <t>CREDIT AGRICOLE</t>
  </si>
  <si>
    <t>Relevé de compte</t>
  </si>
  <si>
    <t>Nature de l'opération</t>
  </si>
  <si>
    <t>Solde débiteur au 1° décembre</t>
  </si>
  <si>
    <t>Prélèvement rembrousement emprunt</t>
  </si>
  <si>
    <t>Frais de tenue de compte (TVA 20 %)</t>
  </si>
  <si>
    <t>Prélèvement Cotisations sociales</t>
  </si>
  <si>
    <t>Prélèvement Eau</t>
  </si>
  <si>
    <t>Total des opérations</t>
  </si>
  <si>
    <t>Compte 512 - Banque</t>
  </si>
  <si>
    <t> Totaux</t>
  </si>
  <si>
    <t>Totaux</t>
  </si>
  <si>
    <t>Solde rapproché</t>
  </si>
  <si>
    <t>Cpte Avenir peinture à la banque</t>
  </si>
  <si>
    <t xml:space="preserve">Solde final au 31 décembre </t>
  </si>
  <si>
    <t xml:space="preserve">Solde final au 31 décembre         </t>
  </si>
  <si>
    <t>Vrt clt Carrosseire Industrielle Lemaire</t>
  </si>
  <si>
    <t>SD</t>
  </si>
  <si>
    <t>AA</t>
  </si>
  <si>
    <t>AB</t>
  </si>
  <si>
    <t>AC</t>
  </si>
  <si>
    <t>AD</t>
  </si>
  <si>
    <t>AE</t>
  </si>
  <si>
    <t>AF</t>
  </si>
  <si>
    <t>AH</t>
  </si>
  <si>
    <t>AI</t>
  </si>
  <si>
    <t>AJ</t>
  </si>
  <si>
    <t>AK</t>
  </si>
  <si>
    <t>AL</t>
  </si>
  <si>
    <t>AM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</si>
  <si>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</si>
  <si>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</si>
  <si>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</si>
  <si>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</si>
  <si>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</si>
  <si>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</si>
  <si>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</si>
  <si>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</si>
  <si>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</si>
  <si>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</si>
  <si>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</si>
  <si>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</si>
  <si>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</si>
  <si>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Solde débiteur au 31 décembre</t>
  </si>
  <si>
    <t>Lettrage</t>
  </si>
  <si>
    <t>SD = Solde de départ</t>
  </si>
  <si>
    <r>
      <t>A</t>
    </r>
    <r>
      <rPr>
        <b/>
        <sz val="10"/>
        <color rgb="FF000000"/>
        <rFont val="Arial"/>
        <family val="2"/>
      </rPr>
      <t>G</t>
    </r>
  </si>
  <si>
    <r>
      <t>A</t>
    </r>
    <r>
      <rPr>
        <b/>
        <sz val="8"/>
        <color rgb="FF000000"/>
        <rFont val="Arial"/>
        <family val="2"/>
      </rPr>
      <t>G</t>
    </r>
  </si>
  <si>
    <t>Frais de tenue de compte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</si>
</sst>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;\-0.00;"/>
    <numFmt numFmtId="165" formatCode="#,##0.00;\-#,##0.00;"/>
    <numFmt numFmtId="166" formatCode="#,##0.00\ _€"/>
    <numFmt numFmtId="167" formatCode="_-* #,##0\ &quot;€&quot;_-;\-* #,##0\ &quot;€&quot;_-;_-* &quot;-&quot;??\ &quot;€&quot;_-;_-@_-"/>
  </numFmts>
  <fonts count="13">
    <font>
      <sz val="10"/>
      <color rgb="FF000000"/>
      <name val="Arial"/>
      <charset val="1"/>
    </font>
    <font>
      <b/>
      <sz val="8"/>
      <color rgb="FF000000"/>
      <name val="Arial"/>
      <charset val="1"/>
    </font>
    <font>
      <b/>
      <sz val="14"/>
      <color rgb="FF000000"/>
      <name val="Arial"/>
      <charset val="1"/>
    </font>
    <font>
      <sz val="9"/>
      <color rgb="FF000000"/>
      <name val="Arial"/>
    </font>
    <font>
      <sz val="7"/>
      <color rgb="FF000000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8"/>
      <color rgb="FF000000"/>
      <name val="Arial"/>
      <charset val="1"/>
    </font>
    <font>
      <sz val="10"/>
      <color rgb="FF000000"/>
      <name val="Arial"/>
      <charset val="1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rgb="FFC0C0C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136"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5" fillId="3" borderId="12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164" fontId="7" fillId="0" borderId="8" xfId="0" applyNumberFormat="1" applyFont="1" applyFill="1" applyBorder="1" applyAlignment="1">
      <alignment horizontal="right" vertical="top" wrapText="1"/>
    </xf>
    <xf numFmtId="165" fontId="7" fillId="0" borderId="8" xfId="0" applyNumberFormat="1" applyFont="1" applyFill="1" applyBorder="1" applyAlignment="1">
      <alignment horizontal="right" vertical="top" wrapText="1"/>
    </xf>
    <xf numFmtId="0" fontId="0" fillId="0" borderId="14" xfId="0" applyBorder="1" applyAlignment="1">
      <alignment horizontal="left"/>
    </xf>
    <xf numFmtId="0" fontId="0" fillId="0" borderId="3" xfId="0" applyBorder="1" applyAlignment="1">
      <alignment horizontal="left"/>
    </xf>
    <xf numFmtId="4" fontId="6" fillId="3" borderId="11" xfId="0" applyNumberFormat="1" applyFont="1" applyFill="1" applyBorder="1" applyAlignment="1">
      <alignment horizontal="right" vertical="center"/>
    </xf>
    <xf numFmtId="166" fontId="5" fillId="4" borderId="2" xfId="0" applyNumberFormat="1" applyFont="1" applyFill="1" applyBorder="1" applyAlignment="1">
      <alignment horizontal="right" vertical="center"/>
    </xf>
    <xf numFmtId="0" fontId="11" fillId="0" borderId="16" xfId="0" applyFont="1" applyBorder="1" applyAlignment="1">
      <alignment horizontal="left"/>
    </xf>
    <xf numFmtId="0" fontId="11" fillId="0" borderId="17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right"/>
    </xf>
    <xf numFmtId="14" fontId="10" fillId="0" borderId="20" xfId="0" applyNumberFormat="1" applyFont="1" applyBorder="1" applyAlignment="1">
      <alignment horizontal="center"/>
    </xf>
    <xf numFmtId="0" fontId="10" fillId="0" borderId="21" xfId="0" applyFont="1" applyBorder="1" applyAlignment="1">
      <alignment horizontal="left" vertical="top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right"/>
    </xf>
    <xf numFmtId="4" fontId="10" fillId="0" borderId="17" xfId="0" applyNumberFormat="1" applyFont="1" applyBorder="1" applyAlignment="1">
      <alignment horizontal="right"/>
    </xf>
    <xf numFmtId="4" fontId="10" fillId="0" borderId="19" xfId="0" applyNumberFormat="1" applyFont="1" applyBorder="1" applyAlignment="1">
      <alignment horizontal="right"/>
    </xf>
    <xf numFmtId="43" fontId="10" fillId="0" borderId="21" xfId="1" applyFont="1" applyBorder="1" applyAlignment="1">
      <alignment horizontal="right"/>
    </xf>
    <xf numFmtId="0" fontId="10" fillId="5" borderId="16" xfId="0" applyFont="1" applyFill="1" applyBorder="1" applyAlignment="1">
      <alignment horizontal="center"/>
    </xf>
    <xf numFmtId="0" fontId="10" fillId="5" borderId="17" xfId="0" applyFont="1" applyFill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20" xfId="0" applyBorder="1" applyAlignment="1">
      <alignment horizontal="left"/>
    </xf>
    <xf numFmtId="0" fontId="10" fillId="0" borderId="20" xfId="0" applyFont="1" applyBorder="1" applyAlignment="1">
      <alignment horizontal="left"/>
    </xf>
    <xf numFmtId="0" fontId="10" fillId="0" borderId="20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1" fillId="0" borderId="19" xfId="0" applyFont="1" applyBorder="1" applyAlignment="1">
      <alignment horizontal="right"/>
    </xf>
    <xf numFmtId="0" fontId="10" fillId="0" borderId="0" xfId="0" applyFont="1" applyAlignment="1">
      <alignment horizontal="left"/>
    </xf>
    <xf numFmtId="0" fontId="0" fillId="0" borderId="23" xfId="0" applyBorder="1" applyAlignment="1">
      <alignment horizontal="left"/>
    </xf>
    <xf numFmtId="14" fontId="0" fillId="0" borderId="20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4" fontId="10" fillId="0" borderId="21" xfId="0" applyNumberFormat="1" applyFont="1" applyBorder="1" applyAlignment="1">
      <alignment horizontal="right"/>
    </xf>
    <xf numFmtId="43" fontId="10" fillId="0" borderId="16" xfId="1" applyFont="1" applyBorder="1" applyAlignment="1">
      <alignment horizontal="right"/>
    </xf>
    <xf numFmtId="43" fontId="10" fillId="0" borderId="17" xfId="1" applyFont="1" applyBorder="1" applyAlignment="1">
      <alignment horizontal="right"/>
    </xf>
    <xf numFmtId="43" fontId="10" fillId="0" borderId="22" xfId="1" applyFont="1" applyBorder="1" applyAlignment="1">
      <alignment horizontal="right"/>
    </xf>
    <xf numFmtId="4" fontId="10" fillId="0" borderId="21" xfId="0" applyNumberFormat="1" applyFont="1" applyBorder="1" applyAlignment="1">
      <alignment horizontal="right"/>
    </xf>
    <xf numFmtId="43" fontId="10" fillId="0" borderId="19" xfId="0" applyNumberFormat="1" applyFont="1" applyBorder="1" applyAlignment="1">
      <alignment horizontal="left"/>
    </xf>
    <xf numFmtId="167" fontId="10" fillId="0" borderId="21" xfId="2" applyNumberFormat="1" applyFont="1" applyBorder="1" applyAlignment="1">
      <alignment horizontal="right"/>
    </xf>
    <xf numFmtId="43" fontId="10" fillId="0" borderId="21" xfId="1" applyNumberFormat="1" applyFont="1" applyBorder="1" applyAlignment="1">
      <alignment horizontal="right"/>
    </xf>
    <xf numFmtId="43" fontId="10" fillId="0" borderId="21" xfId="0" applyNumberFormat="1" applyFont="1" applyBorder="1" applyAlignment="1">
      <alignment horizontal="right"/>
    </xf>
    <xf numFmtId="0" fontId="1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14" fontId="7" fillId="0" borderId="8" xfId="0" applyNumberFormat="1" applyFont="1" applyFill="1" applyBorder="1" applyAlignment="1">
      <alignment horizontal="left" vertical="top" wrapText="1"/>
    </xf>
    <xf numFmtId="14" fontId="7" fillId="0" borderId="0" xfId="0" applyNumberFormat="1" applyFont="1" applyFill="1" applyAlignment="1">
      <alignment horizontal="left" vertical="top" wrapText="1"/>
    </xf>
    <xf numFmtId="14" fontId="7" fillId="0" borderId="7" xfId="0" applyNumberFormat="1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164" fontId="7" fillId="0" borderId="8" xfId="0" applyNumberFormat="1" applyFont="1" applyFill="1" applyBorder="1" applyAlignment="1">
      <alignment horizontal="right" vertical="top" wrapText="1"/>
    </xf>
    <xf numFmtId="164" fontId="7" fillId="0" borderId="7" xfId="0" applyNumberFormat="1" applyFont="1" applyFill="1" applyBorder="1" applyAlignment="1">
      <alignment horizontal="right" vertical="top" wrapText="1"/>
    </xf>
    <xf numFmtId="4" fontId="7" fillId="0" borderId="8" xfId="0" applyNumberFormat="1" applyFont="1" applyFill="1" applyBorder="1" applyAlignment="1">
      <alignment horizontal="right" vertical="top" wrapText="1"/>
    </xf>
    <xf numFmtId="4" fontId="7" fillId="0" borderId="0" xfId="0" applyNumberFormat="1" applyFont="1" applyFill="1" applyAlignment="1">
      <alignment horizontal="right" vertical="top" wrapText="1"/>
    </xf>
    <xf numFmtId="4" fontId="7" fillId="0" borderId="7" xfId="0" applyNumberFormat="1" applyFont="1" applyFill="1" applyBorder="1" applyAlignment="1">
      <alignment horizontal="right" vertical="top" wrapText="1"/>
    </xf>
    <xf numFmtId="0" fontId="7" fillId="0" borderId="8" xfId="0" applyFont="1" applyFill="1" applyBorder="1" applyAlignment="1">
      <alignment horizontal="left" vertical="top"/>
    </xf>
    <xf numFmtId="0" fontId="7" fillId="0" borderId="7" xfId="0" applyFont="1" applyFill="1" applyBorder="1" applyAlignment="1">
      <alignment horizontal="left" vertical="top"/>
    </xf>
    <xf numFmtId="165" fontId="7" fillId="0" borderId="8" xfId="0" applyNumberFormat="1" applyFont="1" applyFill="1" applyBorder="1" applyAlignment="1">
      <alignment horizontal="right" vertical="top" wrapText="1"/>
    </xf>
    <xf numFmtId="165" fontId="7" fillId="0" borderId="7" xfId="0" applyNumberFormat="1" applyFont="1" applyFill="1" applyBorder="1" applyAlignment="1">
      <alignment horizontal="right" vertical="top" wrapText="1"/>
    </xf>
    <xf numFmtId="0" fontId="1" fillId="0" borderId="0" xfId="0" applyFont="1" applyFill="1" applyAlignment="1">
      <alignment horizontal="right" vertical="center"/>
    </xf>
    <xf numFmtId="43" fontId="7" fillId="0" borderId="8" xfId="1" applyFont="1" applyFill="1" applyBorder="1" applyAlignment="1">
      <alignment horizontal="right" vertical="top" wrapText="1"/>
    </xf>
    <xf numFmtId="43" fontId="7" fillId="0" borderId="7" xfId="1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 vertical="top"/>
    </xf>
    <xf numFmtId="0" fontId="6" fillId="3" borderId="1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4" fontId="6" fillId="3" borderId="11" xfId="0" applyNumberFormat="1" applyFont="1" applyFill="1" applyBorder="1" applyAlignment="1">
      <alignment horizontal="right" vertical="center"/>
    </xf>
    <xf numFmtId="4" fontId="6" fillId="3" borderId="10" xfId="0" applyNumberFormat="1" applyFont="1" applyFill="1" applyBorder="1" applyAlignment="1">
      <alignment horizontal="right" vertical="center"/>
    </xf>
    <xf numFmtId="4" fontId="6" fillId="3" borderId="9" xfId="0" applyNumberFormat="1" applyFont="1" applyFill="1" applyBorder="1" applyAlignment="1">
      <alignment horizontal="right" vertical="center"/>
    </xf>
    <xf numFmtId="4" fontId="6" fillId="3" borderId="1" xfId="0" applyNumberFormat="1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left" vertical="top"/>
    </xf>
    <xf numFmtId="0" fontId="5" fillId="3" borderId="10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left" vertical="top"/>
    </xf>
    <xf numFmtId="0" fontId="7" fillId="4" borderId="14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left" vertical="center"/>
    </xf>
    <xf numFmtId="166" fontId="5" fillId="4" borderId="2" xfId="0" applyNumberFormat="1" applyFont="1" applyFill="1" applyBorder="1" applyAlignment="1">
      <alignment horizontal="right" vertical="center"/>
    </xf>
    <xf numFmtId="166" fontId="5" fillId="4" borderId="15" xfId="0" applyNumberFormat="1" applyFont="1" applyFill="1" applyBorder="1" applyAlignment="1">
      <alignment horizontal="right" vertical="center"/>
    </xf>
    <xf numFmtId="166" fontId="5" fillId="4" borderId="14" xfId="0" applyNumberFormat="1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left" vertical="top"/>
    </xf>
    <xf numFmtId="0" fontId="5" fillId="4" borderId="15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top"/>
    </xf>
    <xf numFmtId="0" fontId="7" fillId="0" borderId="7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0" fontId="5" fillId="3" borderId="11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11" fillId="0" borderId="22" xfId="0" applyFont="1" applyBorder="1" applyAlignment="1">
      <alignment horizontal="center"/>
    </xf>
    <xf numFmtId="0" fontId="11" fillId="0" borderId="17" xfId="0" applyFont="1" applyBorder="1" applyAlignment="1">
      <alignment horizontal="center"/>
    </xf>
  </cellXfs>
  <cellStyles count="3">
    <cellStyle name="Milliers" xfId="1" builtinId="3"/>
    <cellStyle name="Monétaire" xfId="2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76201</xdr:rowOff>
    </xdr:from>
    <xdr:to>
      <xdr:col>0</xdr:col>
      <xdr:colOff>609600</xdr:colOff>
      <xdr:row>0</xdr:row>
      <xdr:rowOff>495300</xdr:rowOff>
    </xdr:to>
    <xdr:pic>
      <xdr:nvPicPr>
        <xdr:cNvPr id="3073" name="Picture 1" descr="logo_c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" y="76201"/>
          <a:ext cx="495300" cy="4190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2"/>
  <sheetViews>
    <sheetView topLeftCell="A15" workbookViewId="0">
      <selection activeCell="Y31" sqref="Y31"/>
    </sheetView>
  </sheetViews>
  <sheetFormatPr baseColWidth="10" defaultColWidth="9.140625" defaultRowHeight="12.75"/>
  <cols>
    <col min="1" max="1" width="1" customWidth="1"/>
    <col min="2" max="2" width="6.5703125" customWidth="1"/>
    <col min="3" max="3" width="2.5703125" customWidth="1"/>
    <col min="4" max="4" width="1" customWidth="1"/>
    <col min="5" max="5" width="4" customWidth="1"/>
    <col min="6" max="8" width="1" customWidth="1"/>
    <col min="9" max="9" width="0.5703125" customWidth="1"/>
    <col min="10" max="10" width="3.42578125" customWidth="1"/>
    <col min="11" max="11" width="9.140625" customWidth="1"/>
    <col min="12" max="12" width="3.140625" customWidth="1"/>
    <col min="13" max="13" width="3" customWidth="1"/>
    <col min="14" max="14" width="13.28515625" customWidth="1"/>
    <col min="15" max="15" width="1.85546875" customWidth="1"/>
    <col min="16" max="16" width="11.140625" customWidth="1"/>
    <col min="17" max="17" width="3.85546875" customWidth="1"/>
    <col min="18" max="18" width="13.140625" customWidth="1"/>
    <col min="19" max="19" width="2" customWidth="1"/>
    <col min="20" max="20" width="7" customWidth="1"/>
    <col min="21" max="21" width="0.5703125" customWidth="1"/>
    <col min="22" max="22" width="3.5703125" customWidth="1"/>
    <col min="23" max="23" width="3.42578125" customWidth="1"/>
    <col min="24" max="24" width="0.5703125" customWidth="1"/>
  </cols>
  <sheetData>
    <row r="1" spans="1:24" ht="11.8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T1" s="48"/>
      <c r="U1" s="48"/>
      <c r="V1" s="48"/>
      <c r="W1" s="48"/>
      <c r="X1" s="48"/>
    </row>
    <row r="2" spans="1:24" ht="5.85" customHeight="1"/>
    <row r="3" spans="1:24" ht="22.9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4" ht="5.85" customHeight="1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4" ht="11.8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4" ht="17.100000000000001" customHeight="1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4" ht="5.8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5.85" customHeight="1">
      <c r="A8" s="52" t="s">
        <v>4</v>
      </c>
      <c r="B8" s="53"/>
      <c r="C8" s="54"/>
      <c r="D8" s="61" t="s">
        <v>5</v>
      </c>
      <c r="E8" s="62"/>
      <c r="F8" s="62"/>
      <c r="G8" s="63"/>
      <c r="H8" s="70" t="s">
        <v>6</v>
      </c>
      <c r="I8" s="71"/>
      <c r="J8" s="72"/>
      <c r="K8" s="52" t="s">
        <v>7</v>
      </c>
      <c r="L8" s="61" t="s">
        <v>8</v>
      </c>
      <c r="M8" s="62"/>
      <c r="N8" s="62"/>
      <c r="O8" s="63"/>
      <c r="P8" s="61" t="s">
        <v>9</v>
      </c>
      <c r="Q8" s="63"/>
      <c r="R8" s="61" t="s">
        <v>10</v>
      </c>
      <c r="S8" s="52" t="s">
        <v>11</v>
      </c>
      <c r="T8" s="53"/>
      <c r="U8" s="53"/>
      <c r="V8" s="54"/>
      <c r="W8" s="83"/>
      <c r="X8" s="63"/>
    </row>
    <row r="9" spans="1:24" ht="11.85" customHeight="1">
      <c r="A9" s="55"/>
      <c r="B9" s="56"/>
      <c r="C9" s="57"/>
      <c r="D9" s="64"/>
      <c r="E9" s="65"/>
      <c r="F9" s="65"/>
      <c r="G9" s="66"/>
      <c r="H9" s="73"/>
      <c r="I9" s="74"/>
      <c r="J9" s="75"/>
      <c r="K9" s="79"/>
      <c r="L9" s="64"/>
      <c r="M9" s="65"/>
      <c r="N9" s="65"/>
      <c r="O9" s="66"/>
      <c r="P9" s="64"/>
      <c r="Q9" s="66"/>
      <c r="R9" s="81"/>
      <c r="S9" s="55"/>
      <c r="T9" s="56"/>
      <c r="U9" s="56"/>
      <c r="V9" s="57"/>
      <c r="W9" s="81" t="s">
        <v>12</v>
      </c>
      <c r="X9" s="66"/>
    </row>
    <row r="10" spans="1:24" ht="5.0999999999999996" customHeight="1">
      <c r="A10" s="58"/>
      <c r="B10" s="59"/>
      <c r="C10" s="60"/>
      <c r="D10" s="67"/>
      <c r="E10" s="68"/>
      <c r="F10" s="68"/>
      <c r="G10" s="69"/>
      <c r="H10" s="76"/>
      <c r="I10" s="77"/>
      <c r="J10" s="78"/>
      <c r="K10" s="80"/>
      <c r="L10" s="67"/>
      <c r="M10" s="68"/>
      <c r="N10" s="68"/>
      <c r="O10" s="69"/>
      <c r="P10" s="67"/>
      <c r="Q10" s="69"/>
      <c r="R10" s="82"/>
      <c r="S10" s="58"/>
      <c r="T10" s="59"/>
      <c r="U10" s="59"/>
      <c r="V10" s="60"/>
      <c r="W10" s="82"/>
      <c r="X10" s="69"/>
    </row>
    <row r="11" spans="1:24" ht="11.85" customHeight="1">
      <c r="A11" s="2"/>
      <c r="B11" s="84" t="s">
        <v>13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4"/>
      <c r="P11" s="86"/>
      <c r="Q11" s="87"/>
      <c r="R11" s="3"/>
      <c r="S11" s="86"/>
      <c r="T11" s="88"/>
      <c r="U11" s="88"/>
      <c r="V11" s="87"/>
      <c r="W11" s="86"/>
      <c r="X11" s="87"/>
    </row>
    <row r="12" spans="1:24" ht="11.85" customHeight="1">
      <c r="A12" s="89"/>
      <c r="B12" s="90"/>
      <c r="C12" s="91"/>
      <c r="D12" s="92" t="s">
        <v>14</v>
      </c>
      <c r="E12" s="93"/>
      <c r="F12" s="93"/>
      <c r="G12" s="94"/>
      <c r="H12" s="89" t="s">
        <v>15</v>
      </c>
      <c r="I12" s="90"/>
      <c r="J12" s="91"/>
      <c r="K12" s="4" t="s">
        <v>67</v>
      </c>
      <c r="L12" s="89" t="s">
        <v>68</v>
      </c>
      <c r="M12" s="90"/>
      <c r="N12" s="90"/>
      <c r="O12" s="91"/>
      <c r="P12" s="106">
        <v>134446.6</v>
      </c>
      <c r="Q12" s="107"/>
      <c r="R12" s="6"/>
      <c r="S12" s="98">
        <f>P12</f>
        <v>134446.6</v>
      </c>
      <c r="T12" s="99"/>
      <c r="U12" s="99"/>
      <c r="V12" s="100"/>
      <c r="W12" s="101"/>
      <c r="X12" s="102"/>
    </row>
    <row r="13" spans="1:24" ht="11.85" customHeight="1">
      <c r="A13" s="89"/>
      <c r="B13" s="90"/>
      <c r="C13" s="91"/>
      <c r="D13" s="92" t="s">
        <v>14</v>
      </c>
      <c r="E13" s="93"/>
      <c r="F13" s="93"/>
      <c r="G13" s="94"/>
      <c r="H13" s="89" t="s">
        <v>15</v>
      </c>
      <c r="I13" s="90"/>
      <c r="J13" s="91"/>
      <c r="K13" s="4" t="s">
        <v>16</v>
      </c>
      <c r="L13" s="95" t="s">
        <v>69</v>
      </c>
      <c r="M13" s="90"/>
      <c r="N13" s="90"/>
      <c r="O13" s="91"/>
      <c r="P13" s="96">
        <v>0</v>
      </c>
      <c r="Q13" s="97"/>
      <c r="R13" s="6">
        <v>85032</v>
      </c>
      <c r="S13" s="98">
        <f>S12+P13-R13</f>
        <v>49414.600000000006</v>
      </c>
      <c r="T13" s="99"/>
      <c r="U13" s="99"/>
      <c r="V13" s="100"/>
      <c r="W13" s="101"/>
      <c r="X13" s="102"/>
    </row>
    <row r="14" spans="1:24" ht="11.85" customHeight="1">
      <c r="A14" s="89"/>
      <c r="B14" s="90"/>
      <c r="C14" s="91"/>
      <c r="D14" s="92" t="s">
        <v>14</v>
      </c>
      <c r="E14" s="93"/>
      <c r="F14" s="93"/>
      <c r="G14" s="94"/>
      <c r="H14" s="89" t="s">
        <v>15</v>
      </c>
      <c r="I14" s="90"/>
      <c r="J14" s="91"/>
      <c r="K14" s="4" t="s">
        <v>17</v>
      </c>
      <c r="L14" s="95" t="s">
        <v>70</v>
      </c>
      <c r="M14" s="90"/>
      <c r="N14" s="90"/>
      <c r="O14" s="91"/>
      <c r="P14" s="96">
        <v>0</v>
      </c>
      <c r="Q14" s="97"/>
      <c r="R14" s="6">
        <v>48600</v>
      </c>
      <c r="S14" s="98">
        <f t="shared" ref="S14:S45" si="0">S13+P14-R14</f>
        <v>814.60000000000582</v>
      </c>
      <c r="T14" s="99"/>
      <c r="U14" s="99"/>
      <c r="V14" s="100"/>
      <c r="W14" s="101"/>
      <c r="X14" s="102"/>
    </row>
    <row r="15" spans="1:24" ht="11.1" customHeight="1">
      <c r="A15" s="89"/>
      <c r="B15" s="90"/>
      <c r="C15" s="91"/>
      <c r="D15" s="92" t="s">
        <v>14</v>
      </c>
      <c r="E15" s="93"/>
      <c r="F15" s="93"/>
      <c r="G15" s="94"/>
      <c r="H15" s="89" t="s">
        <v>15</v>
      </c>
      <c r="I15" s="90"/>
      <c r="J15" s="91"/>
      <c r="K15" s="4" t="s">
        <v>18</v>
      </c>
      <c r="L15" s="95" t="s">
        <v>71</v>
      </c>
      <c r="M15" s="90"/>
      <c r="N15" s="90"/>
      <c r="O15" s="91"/>
      <c r="P15" s="96">
        <v>0</v>
      </c>
      <c r="Q15" s="97"/>
      <c r="R15" s="6">
        <v>36960</v>
      </c>
      <c r="S15" s="98">
        <f t="shared" si="0"/>
        <v>-36145.399999999994</v>
      </c>
      <c r="T15" s="99"/>
      <c r="U15" s="99"/>
      <c r="V15" s="100"/>
      <c r="W15" s="101"/>
      <c r="X15" s="102"/>
    </row>
    <row r="16" spans="1:24" ht="11.85" customHeight="1">
      <c r="A16" s="89"/>
      <c r="B16" s="90"/>
      <c r="C16" s="91"/>
      <c r="D16" s="92" t="s">
        <v>14</v>
      </c>
      <c r="E16" s="93"/>
      <c r="F16" s="93"/>
      <c r="G16" s="94"/>
      <c r="H16" s="89" t="s">
        <v>15</v>
      </c>
      <c r="I16" s="90"/>
      <c r="J16" s="91"/>
      <c r="K16" s="4" t="s">
        <v>19</v>
      </c>
      <c r="L16" s="95" t="s">
        <v>72</v>
      </c>
      <c r="M16" s="90"/>
      <c r="N16" s="90"/>
      <c r="O16" s="91"/>
      <c r="P16" s="96">
        <v>0</v>
      </c>
      <c r="Q16" s="97"/>
      <c r="R16" s="6">
        <v>3360</v>
      </c>
      <c r="S16" s="98">
        <f t="shared" si="0"/>
        <v>-39505.399999999994</v>
      </c>
      <c r="T16" s="99"/>
      <c r="U16" s="99"/>
      <c r="V16" s="100"/>
      <c r="W16" s="101"/>
      <c r="X16" s="102"/>
    </row>
    <row r="17" spans="1:24" ht="11.85" customHeight="1">
      <c r="A17" s="89"/>
      <c r="B17" s="90"/>
      <c r="C17" s="91"/>
      <c r="D17" s="92" t="s">
        <v>14</v>
      </c>
      <c r="E17" s="93"/>
      <c r="F17" s="93"/>
      <c r="G17" s="94"/>
      <c r="H17" s="89" t="s">
        <v>15</v>
      </c>
      <c r="I17" s="90"/>
      <c r="J17" s="91"/>
      <c r="K17" s="4" t="s">
        <v>20</v>
      </c>
      <c r="L17" s="95" t="s">
        <v>73</v>
      </c>
      <c r="M17" s="90"/>
      <c r="N17" s="90"/>
      <c r="O17" s="91"/>
      <c r="P17" s="96">
        <v>0</v>
      </c>
      <c r="Q17" s="97"/>
      <c r="R17" s="6">
        <v>48000</v>
      </c>
      <c r="S17" s="98">
        <f t="shared" si="0"/>
        <v>-87505.4</v>
      </c>
      <c r="T17" s="99"/>
      <c r="U17" s="99"/>
      <c r="V17" s="100"/>
      <c r="W17" s="101"/>
      <c r="X17" s="102"/>
    </row>
    <row r="18" spans="1:24" ht="11.85" customHeight="1">
      <c r="A18" s="89"/>
      <c r="B18" s="90"/>
      <c r="C18" s="91"/>
      <c r="D18" s="92" t="s">
        <v>14</v>
      </c>
      <c r="E18" s="93"/>
      <c r="F18" s="93"/>
      <c r="G18" s="94"/>
      <c r="H18" s="89" t="s">
        <v>15</v>
      </c>
      <c r="I18" s="90"/>
      <c r="J18" s="91"/>
      <c r="K18" s="4" t="s">
        <v>21</v>
      </c>
      <c r="L18" s="95" t="s">
        <v>74</v>
      </c>
      <c r="M18" s="90"/>
      <c r="N18" s="90"/>
      <c r="O18" s="91"/>
      <c r="P18" s="103">
        <v>14940</v>
      </c>
      <c r="Q18" s="104"/>
      <c r="R18" s="5">
        <v>0</v>
      </c>
      <c r="S18" s="98">
        <f t="shared" si="0"/>
        <v>-72565.399999999994</v>
      </c>
      <c r="T18" s="99"/>
      <c r="U18" s="99"/>
      <c r="V18" s="100"/>
      <c r="W18" s="101"/>
      <c r="X18" s="102"/>
    </row>
    <row r="19" spans="1:24" ht="11.1" customHeight="1">
      <c r="A19" s="89"/>
      <c r="B19" s="90"/>
      <c r="C19" s="91"/>
      <c r="D19" s="92" t="s">
        <v>22</v>
      </c>
      <c r="E19" s="93"/>
      <c r="F19" s="93"/>
      <c r="G19" s="94"/>
      <c r="H19" s="89" t="s">
        <v>15</v>
      </c>
      <c r="I19" s="90"/>
      <c r="J19" s="91"/>
      <c r="K19" s="4" t="s">
        <v>23</v>
      </c>
      <c r="L19" s="95" t="s">
        <v>75</v>
      </c>
      <c r="M19" s="90"/>
      <c r="N19" s="90"/>
      <c r="O19" s="91"/>
      <c r="P19" s="103">
        <v>13771.2</v>
      </c>
      <c r="Q19" s="104"/>
      <c r="R19" s="5">
        <v>0</v>
      </c>
      <c r="S19" s="98">
        <f t="shared" si="0"/>
        <v>-58794.2</v>
      </c>
      <c r="T19" s="99"/>
      <c r="U19" s="99"/>
      <c r="V19" s="100"/>
      <c r="W19" s="101"/>
      <c r="X19" s="102"/>
    </row>
    <row r="20" spans="1:24" ht="11.85" customHeight="1">
      <c r="A20" s="89"/>
      <c r="B20" s="90"/>
      <c r="C20" s="91"/>
      <c r="D20" s="92" t="s">
        <v>22</v>
      </c>
      <c r="E20" s="93"/>
      <c r="F20" s="93"/>
      <c r="G20" s="94"/>
      <c r="H20" s="89" t="s">
        <v>15</v>
      </c>
      <c r="I20" s="90"/>
      <c r="J20" s="91"/>
      <c r="K20" s="4" t="s">
        <v>24</v>
      </c>
      <c r="L20" s="95" t="s">
        <v>76</v>
      </c>
      <c r="M20" s="90"/>
      <c r="N20" s="90"/>
      <c r="O20" s="91"/>
      <c r="P20" s="103">
        <v>8700</v>
      </c>
      <c r="Q20" s="104"/>
      <c r="R20" s="5">
        <v>0</v>
      </c>
      <c r="S20" s="98">
        <f t="shared" si="0"/>
        <v>-50094.2</v>
      </c>
      <c r="T20" s="99"/>
      <c r="U20" s="99"/>
      <c r="V20" s="100"/>
      <c r="W20" s="101"/>
      <c r="X20" s="102"/>
    </row>
    <row r="21" spans="1:24" ht="11.85" customHeight="1">
      <c r="A21" s="89"/>
      <c r="B21" s="90"/>
      <c r="C21" s="91"/>
      <c r="D21" s="92" t="s">
        <v>22</v>
      </c>
      <c r="E21" s="93"/>
      <c r="F21" s="93"/>
      <c r="G21" s="94"/>
      <c r="H21" s="89" t="s">
        <v>15</v>
      </c>
      <c r="I21" s="90"/>
      <c r="J21" s="91"/>
      <c r="K21" s="4" t="s">
        <v>25</v>
      </c>
      <c r="L21" s="95" t="s">
        <v>77</v>
      </c>
      <c r="M21" s="90"/>
      <c r="N21" s="90"/>
      <c r="O21" s="91"/>
      <c r="P21" s="103">
        <v>7780.5</v>
      </c>
      <c r="Q21" s="104"/>
      <c r="R21" s="5">
        <v>0</v>
      </c>
      <c r="S21" s="98">
        <f t="shared" si="0"/>
        <v>-42313.7</v>
      </c>
      <c r="T21" s="99"/>
      <c r="U21" s="99"/>
      <c r="V21" s="100"/>
      <c r="W21" s="101"/>
      <c r="X21" s="102"/>
    </row>
    <row r="22" spans="1:24" ht="11.85" customHeight="1">
      <c r="A22" s="89"/>
      <c r="B22" s="90"/>
      <c r="C22" s="91"/>
      <c r="D22" s="92" t="s">
        <v>26</v>
      </c>
      <c r="E22" s="93"/>
      <c r="F22" s="93"/>
      <c r="G22" s="94"/>
      <c r="H22" s="89" t="s">
        <v>15</v>
      </c>
      <c r="I22" s="90"/>
      <c r="J22" s="91"/>
      <c r="K22" s="4" t="s">
        <v>27</v>
      </c>
      <c r="L22" s="95" t="s">
        <v>78</v>
      </c>
      <c r="M22" s="90"/>
      <c r="N22" s="90"/>
      <c r="O22" s="91"/>
      <c r="P22" s="103">
        <v>7011</v>
      </c>
      <c r="Q22" s="104"/>
      <c r="R22" s="5">
        <v>0</v>
      </c>
      <c r="S22" s="98">
        <f t="shared" si="0"/>
        <v>-35302.699999999997</v>
      </c>
      <c r="T22" s="99"/>
      <c r="U22" s="99"/>
      <c r="V22" s="100"/>
      <c r="W22" s="101"/>
      <c r="X22" s="102"/>
    </row>
    <row r="23" spans="1:24" ht="11.1" customHeight="1">
      <c r="A23" s="89"/>
      <c r="B23" s="90"/>
      <c r="C23" s="91"/>
      <c r="D23" s="92" t="s">
        <v>26</v>
      </c>
      <c r="E23" s="93"/>
      <c r="F23" s="93"/>
      <c r="G23" s="94"/>
      <c r="H23" s="89" t="s">
        <v>15</v>
      </c>
      <c r="I23" s="90"/>
      <c r="J23" s="91"/>
      <c r="K23" s="4" t="s">
        <v>28</v>
      </c>
      <c r="L23" s="95" t="s">
        <v>79</v>
      </c>
      <c r="M23" s="90"/>
      <c r="N23" s="90"/>
      <c r="O23" s="91"/>
      <c r="P23" s="103">
        <v>16020</v>
      </c>
      <c r="Q23" s="104"/>
      <c r="R23" s="5">
        <v>0</v>
      </c>
      <c r="S23" s="98">
        <f t="shared" si="0"/>
        <v>-19282.699999999997</v>
      </c>
      <c r="T23" s="99"/>
      <c r="U23" s="99"/>
      <c r="V23" s="100"/>
      <c r="W23" s="101"/>
      <c r="X23" s="102"/>
    </row>
    <row r="24" spans="1:24" ht="11.85" customHeight="1">
      <c r="A24" s="89"/>
      <c r="B24" s="90"/>
      <c r="C24" s="91"/>
      <c r="D24" s="92" t="s">
        <v>29</v>
      </c>
      <c r="E24" s="93"/>
      <c r="F24" s="93"/>
      <c r="G24" s="94"/>
      <c r="H24" s="89" t="s">
        <v>15</v>
      </c>
      <c r="I24" s="90"/>
      <c r="J24" s="91"/>
      <c r="K24" s="4" t="s">
        <v>30</v>
      </c>
      <c r="L24" s="95" t="s">
        <v>80</v>
      </c>
      <c r="M24" s="90"/>
      <c r="N24" s="90"/>
      <c r="O24" s="91"/>
      <c r="P24" s="103">
        <v>8464.5</v>
      </c>
      <c r="Q24" s="104"/>
      <c r="R24" s="5">
        <v>0</v>
      </c>
      <c r="S24" s="98">
        <f t="shared" si="0"/>
        <v>-10818.199999999997</v>
      </c>
      <c r="T24" s="99"/>
      <c r="U24" s="99"/>
      <c r="V24" s="100"/>
      <c r="W24" s="101"/>
      <c r="X24" s="102"/>
    </row>
    <row r="25" spans="1:24" ht="11.85" customHeight="1">
      <c r="A25" s="89"/>
      <c r="B25" s="90"/>
      <c r="C25" s="91"/>
      <c r="D25" s="92" t="s">
        <v>31</v>
      </c>
      <c r="E25" s="93"/>
      <c r="F25" s="93"/>
      <c r="G25" s="94"/>
      <c r="H25" s="89" t="s">
        <v>15</v>
      </c>
      <c r="I25" s="90"/>
      <c r="J25" s="91"/>
      <c r="K25" s="4" t="s">
        <v>32</v>
      </c>
      <c r="L25" s="95" t="s">
        <v>81</v>
      </c>
      <c r="M25" s="90"/>
      <c r="N25" s="90"/>
      <c r="O25" s="91"/>
      <c r="P25" s="103">
        <v>19020</v>
      </c>
      <c r="Q25" s="104"/>
      <c r="R25" s="5">
        <v>0</v>
      </c>
      <c r="S25" s="98">
        <f t="shared" si="0"/>
        <v>8201.8000000000029</v>
      </c>
      <c r="T25" s="99"/>
      <c r="U25" s="99"/>
      <c r="V25" s="100"/>
      <c r="W25" s="101"/>
      <c r="X25" s="102"/>
    </row>
    <row r="26" spans="1:24" ht="11.85" customHeight="1">
      <c r="A26" s="89"/>
      <c r="B26" s="90"/>
      <c r="C26" s="91"/>
      <c r="D26" s="92" t="s">
        <v>33</v>
      </c>
      <c r="E26" s="93"/>
      <c r="F26" s="93"/>
      <c r="G26" s="94"/>
      <c r="H26" s="89" t="s">
        <v>15</v>
      </c>
      <c r="I26" s="90"/>
      <c r="J26" s="91"/>
      <c r="K26" s="4" t="s">
        <v>34</v>
      </c>
      <c r="L26" s="95" t="s">
        <v>82</v>
      </c>
      <c r="M26" s="90"/>
      <c r="N26" s="90"/>
      <c r="O26" s="91"/>
      <c r="P26" s="103">
        <v>4020</v>
      </c>
      <c r="Q26" s="104"/>
      <c r="R26" s="5">
        <v>0</v>
      </c>
      <c r="S26" s="98">
        <f t="shared" si="0"/>
        <v>12221.800000000003</v>
      </c>
      <c r="T26" s="99"/>
      <c r="U26" s="99"/>
      <c r="V26" s="100"/>
      <c r="W26" s="101"/>
      <c r="X26" s="102"/>
    </row>
    <row r="27" spans="1:24" ht="11.1" customHeight="1">
      <c r="A27" s="89"/>
      <c r="B27" s="90"/>
      <c r="C27" s="91"/>
      <c r="D27" s="92" t="s">
        <v>35</v>
      </c>
      <c r="E27" s="93"/>
      <c r="F27" s="93"/>
      <c r="G27" s="94"/>
      <c r="H27" s="89" t="s">
        <v>15</v>
      </c>
      <c r="I27" s="90"/>
      <c r="J27" s="91"/>
      <c r="K27" s="4" t="s">
        <v>36</v>
      </c>
      <c r="L27" s="95" t="s">
        <v>77</v>
      </c>
      <c r="M27" s="90"/>
      <c r="N27" s="90"/>
      <c r="O27" s="91"/>
      <c r="P27" s="103">
        <v>5700</v>
      </c>
      <c r="Q27" s="104"/>
      <c r="R27" s="5">
        <v>0</v>
      </c>
      <c r="S27" s="98">
        <f t="shared" si="0"/>
        <v>17921.800000000003</v>
      </c>
      <c r="T27" s="99"/>
      <c r="U27" s="99"/>
      <c r="V27" s="100"/>
      <c r="W27" s="101"/>
      <c r="X27" s="102"/>
    </row>
    <row r="28" spans="1:24" ht="11.85" customHeight="1">
      <c r="A28" s="89"/>
      <c r="B28" s="90"/>
      <c r="C28" s="91"/>
      <c r="D28" s="92" t="s">
        <v>37</v>
      </c>
      <c r="E28" s="93"/>
      <c r="F28" s="93"/>
      <c r="G28" s="94"/>
      <c r="H28" s="89" t="s">
        <v>15</v>
      </c>
      <c r="I28" s="90"/>
      <c r="J28" s="91"/>
      <c r="K28" s="4" t="s">
        <v>38</v>
      </c>
      <c r="L28" s="95" t="s">
        <v>83</v>
      </c>
      <c r="M28" s="90"/>
      <c r="N28" s="90"/>
      <c r="O28" s="91"/>
      <c r="P28" s="103">
        <v>18300</v>
      </c>
      <c r="Q28" s="104"/>
      <c r="R28" s="5">
        <v>0</v>
      </c>
      <c r="S28" s="98">
        <f t="shared" si="0"/>
        <v>36221.800000000003</v>
      </c>
      <c r="T28" s="99"/>
      <c r="U28" s="99"/>
      <c r="V28" s="100"/>
      <c r="W28" s="101"/>
      <c r="X28" s="102"/>
    </row>
    <row r="29" spans="1:24" ht="11.85" customHeight="1">
      <c r="A29" s="89"/>
      <c r="B29" s="90"/>
      <c r="C29" s="91"/>
      <c r="D29" s="92" t="s">
        <v>37</v>
      </c>
      <c r="E29" s="93"/>
      <c r="F29" s="93"/>
      <c r="G29" s="94"/>
      <c r="H29" s="89" t="s">
        <v>15</v>
      </c>
      <c r="I29" s="90"/>
      <c r="J29" s="91"/>
      <c r="K29" s="4" t="s">
        <v>39</v>
      </c>
      <c r="L29" s="95" t="s">
        <v>84</v>
      </c>
      <c r="M29" s="90"/>
      <c r="N29" s="90"/>
      <c r="O29" s="91"/>
      <c r="P29" s="103">
        <v>7182</v>
      </c>
      <c r="Q29" s="104"/>
      <c r="R29" s="5">
        <v>0</v>
      </c>
      <c r="S29" s="98">
        <f t="shared" si="0"/>
        <v>43403.8</v>
      </c>
      <c r="T29" s="99"/>
      <c r="U29" s="99"/>
      <c r="V29" s="100"/>
      <c r="W29" s="101"/>
      <c r="X29" s="102"/>
    </row>
    <row r="30" spans="1:24" ht="11.85" customHeight="1">
      <c r="A30" s="89"/>
      <c r="B30" s="90"/>
      <c r="C30" s="91"/>
      <c r="D30" s="92" t="s">
        <v>37</v>
      </c>
      <c r="E30" s="93"/>
      <c r="F30" s="93"/>
      <c r="G30" s="94"/>
      <c r="H30" s="89" t="s">
        <v>15</v>
      </c>
      <c r="I30" s="90"/>
      <c r="J30" s="91"/>
      <c r="K30" s="4" t="s">
        <v>40</v>
      </c>
      <c r="L30" s="95" t="s">
        <v>85</v>
      </c>
      <c r="M30" s="90"/>
      <c r="N30" s="90"/>
      <c r="O30" s="91"/>
      <c r="P30" s="103">
        <v>3510</v>
      </c>
      <c r="Q30" s="104"/>
      <c r="R30" s="5">
        <v>0</v>
      </c>
      <c r="S30" s="98">
        <f t="shared" si="0"/>
        <v>46913.8</v>
      </c>
      <c r="T30" s="99"/>
      <c r="U30" s="99"/>
      <c r="V30" s="100"/>
      <c r="W30" s="101"/>
      <c r="X30" s="102"/>
    </row>
    <row r="31" spans="1:24" ht="11.1" customHeight="1">
      <c r="A31" s="89"/>
      <c r="B31" s="90"/>
      <c r="C31" s="91"/>
      <c r="D31" s="92" t="s">
        <v>41</v>
      </c>
      <c r="E31" s="93"/>
      <c r="F31" s="93"/>
      <c r="G31" s="94"/>
      <c r="H31" s="89" t="s">
        <v>15</v>
      </c>
      <c r="I31" s="90"/>
      <c r="J31" s="91"/>
      <c r="K31" s="4" t="s">
        <v>42</v>
      </c>
      <c r="L31" s="95" t="s">
        <v>86</v>
      </c>
      <c r="M31" s="90"/>
      <c r="N31" s="90"/>
      <c r="O31" s="91"/>
      <c r="P31" s="103">
        <v>2430</v>
      </c>
      <c r="Q31" s="104"/>
      <c r="R31" s="5">
        <v>0</v>
      </c>
      <c r="S31" s="98">
        <f t="shared" si="0"/>
        <v>49343.8</v>
      </c>
      <c r="T31" s="99"/>
      <c r="U31" s="99"/>
      <c r="V31" s="100"/>
      <c r="W31" s="101"/>
      <c r="X31" s="102"/>
    </row>
    <row r="32" spans="1:24" ht="11.85" customHeight="1">
      <c r="A32" s="89"/>
      <c r="B32" s="90"/>
      <c r="C32" s="91"/>
      <c r="D32" s="92" t="s">
        <v>41</v>
      </c>
      <c r="E32" s="93"/>
      <c r="F32" s="93"/>
      <c r="G32" s="94"/>
      <c r="H32" s="89" t="s">
        <v>15</v>
      </c>
      <c r="I32" s="90"/>
      <c r="J32" s="91"/>
      <c r="K32" s="4" t="s">
        <v>43</v>
      </c>
      <c r="L32" s="95" t="s">
        <v>87</v>
      </c>
      <c r="M32" s="90"/>
      <c r="N32" s="90"/>
      <c r="O32" s="91"/>
      <c r="P32" s="103">
        <v>9234</v>
      </c>
      <c r="Q32" s="104"/>
      <c r="R32" s="5">
        <v>0</v>
      </c>
      <c r="S32" s="98">
        <f t="shared" si="0"/>
        <v>58577.8</v>
      </c>
      <c r="T32" s="99"/>
      <c r="U32" s="99"/>
      <c r="V32" s="100"/>
      <c r="W32" s="101"/>
      <c r="X32" s="102"/>
    </row>
    <row r="33" spans="1:24" ht="11.85" customHeight="1">
      <c r="A33" s="89"/>
      <c r="B33" s="90"/>
      <c r="C33" s="91"/>
      <c r="D33" s="92" t="s">
        <v>44</v>
      </c>
      <c r="E33" s="93"/>
      <c r="F33" s="93"/>
      <c r="G33" s="94"/>
      <c r="H33" s="89" t="s">
        <v>15</v>
      </c>
      <c r="I33" s="90"/>
      <c r="J33" s="91"/>
      <c r="K33" s="4" t="s">
        <v>45</v>
      </c>
      <c r="L33" s="95" t="s">
        <v>88</v>
      </c>
      <c r="M33" s="90"/>
      <c r="N33" s="90"/>
      <c r="O33" s="91"/>
      <c r="P33" s="103">
        <v>16020</v>
      </c>
      <c r="Q33" s="104"/>
      <c r="R33" s="5">
        <v>0</v>
      </c>
      <c r="S33" s="98">
        <f t="shared" si="0"/>
        <v>74597.8</v>
      </c>
      <c r="T33" s="99"/>
      <c r="U33" s="99"/>
      <c r="V33" s="100"/>
      <c r="W33" s="101"/>
      <c r="X33" s="102"/>
    </row>
    <row r="34" spans="1:24" ht="11.85" customHeight="1">
      <c r="A34" s="89"/>
      <c r="B34" s="90"/>
      <c r="C34" s="91"/>
      <c r="D34" s="92" t="s">
        <v>44</v>
      </c>
      <c r="E34" s="93"/>
      <c r="F34" s="93"/>
      <c r="G34" s="94"/>
      <c r="H34" s="89" t="s">
        <v>15</v>
      </c>
      <c r="I34" s="90"/>
      <c r="J34" s="91"/>
      <c r="K34" s="4" t="s">
        <v>46</v>
      </c>
      <c r="L34" s="95" t="s">
        <v>89</v>
      </c>
      <c r="M34" s="90"/>
      <c r="N34" s="90"/>
      <c r="O34" s="91"/>
      <c r="P34" s="103">
        <v>2334</v>
      </c>
      <c r="Q34" s="104"/>
      <c r="R34" s="5">
        <v>0</v>
      </c>
      <c r="S34" s="98">
        <f t="shared" si="0"/>
        <v>76931.8</v>
      </c>
      <c r="T34" s="99"/>
      <c r="U34" s="99"/>
      <c r="V34" s="100"/>
      <c r="W34" s="101"/>
      <c r="X34" s="102"/>
    </row>
    <row r="35" spans="1:24" ht="11.1" customHeight="1">
      <c r="A35" s="89"/>
      <c r="B35" s="90"/>
      <c r="C35" s="91"/>
      <c r="D35" s="92" t="s">
        <v>47</v>
      </c>
      <c r="E35" s="93"/>
      <c r="F35" s="93"/>
      <c r="G35" s="94"/>
      <c r="H35" s="89" t="s">
        <v>15</v>
      </c>
      <c r="I35" s="90"/>
      <c r="J35" s="91"/>
      <c r="K35" s="4" t="s">
        <v>48</v>
      </c>
      <c r="L35" s="95" t="s">
        <v>90</v>
      </c>
      <c r="M35" s="90"/>
      <c r="N35" s="90"/>
      <c r="O35" s="91"/>
      <c r="P35" s="103">
        <v>6555</v>
      </c>
      <c r="Q35" s="104"/>
      <c r="R35" s="5">
        <v>0</v>
      </c>
      <c r="S35" s="98">
        <f t="shared" si="0"/>
        <v>83486.8</v>
      </c>
      <c r="T35" s="99"/>
      <c r="U35" s="99"/>
      <c r="V35" s="100"/>
      <c r="W35" s="101"/>
      <c r="X35" s="102"/>
    </row>
    <row r="36" spans="1:24" ht="11.85" customHeight="1">
      <c r="A36" s="89"/>
      <c r="B36" s="90"/>
      <c r="C36" s="91"/>
      <c r="D36" s="92" t="s">
        <v>49</v>
      </c>
      <c r="E36" s="93"/>
      <c r="F36" s="93"/>
      <c r="G36" s="94"/>
      <c r="H36" s="89" t="s">
        <v>15</v>
      </c>
      <c r="I36" s="90"/>
      <c r="J36" s="91"/>
      <c r="K36" s="4" t="s">
        <v>50</v>
      </c>
      <c r="L36" s="95" t="s">
        <v>91</v>
      </c>
      <c r="M36" s="90"/>
      <c r="N36" s="90"/>
      <c r="O36" s="91"/>
      <c r="P36" s="103">
        <v>13860</v>
      </c>
      <c r="Q36" s="104"/>
      <c r="R36" s="5">
        <v>0</v>
      </c>
      <c r="S36" s="98">
        <f t="shared" si="0"/>
        <v>97346.8</v>
      </c>
      <c r="T36" s="99"/>
      <c r="U36" s="99"/>
      <c r="V36" s="100"/>
      <c r="W36" s="101"/>
      <c r="X36" s="102"/>
    </row>
    <row r="37" spans="1:24" ht="11.85" customHeight="1">
      <c r="A37" s="89"/>
      <c r="B37" s="90"/>
      <c r="C37" s="91"/>
      <c r="D37" s="92" t="s">
        <v>51</v>
      </c>
      <c r="E37" s="93"/>
      <c r="F37" s="93"/>
      <c r="G37" s="94"/>
      <c r="H37" s="89" t="s">
        <v>15</v>
      </c>
      <c r="I37" s="90"/>
      <c r="J37" s="91"/>
      <c r="K37" s="4" t="s">
        <v>52</v>
      </c>
      <c r="L37" s="95" t="s">
        <v>92</v>
      </c>
      <c r="M37" s="90"/>
      <c r="N37" s="90"/>
      <c r="O37" s="91"/>
      <c r="P37" s="103">
        <v>7632.3</v>
      </c>
      <c r="Q37" s="104"/>
      <c r="R37" s="5">
        <v>0</v>
      </c>
      <c r="S37" s="98">
        <f t="shared" si="0"/>
        <v>104979.1</v>
      </c>
      <c r="T37" s="99"/>
      <c r="U37" s="99"/>
      <c r="V37" s="100"/>
      <c r="W37" s="101"/>
      <c r="X37" s="102"/>
    </row>
    <row r="38" spans="1:24" ht="11.85" customHeight="1">
      <c r="A38" s="89"/>
      <c r="B38" s="90"/>
      <c r="C38" s="91"/>
      <c r="D38" s="92" t="s">
        <v>51</v>
      </c>
      <c r="E38" s="93"/>
      <c r="F38" s="93"/>
      <c r="G38" s="94"/>
      <c r="H38" s="89" t="s">
        <v>15</v>
      </c>
      <c r="I38" s="90"/>
      <c r="J38" s="91"/>
      <c r="K38" s="4" t="s">
        <v>53</v>
      </c>
      <c r="L38" s="95" t="s">
        <v>76</v>
      </c>
      <c r="M38" s="90"/>
      <c r="N38" s="90"/>
      <c r="O38" s="91"/>
      <c r="P38" s="103">
        <v>24300</v>
      </c>
      <c r="Q38" s="104"/>
      <c r="R38" s="5">
        <v>0</v>
      </c>
      <c r="S38" s="98">
        <f t="shared" si="0"/>
        <v>129279.1</v>
      </c>
      <c r="T38" s="99"/>
      <c r="U38" s="99"/>
      <c r="V38" s="100"/>
      <c r="W38" s="101"/>
      <c r="X38" s="102"/>
    </row>
    <row r="39" spans="1:24" ht="11.1" customHeight="1">
      <c r="A39" s="89"/>
      <c r="B39" s="90"/>
      <c r="C39" s="91"/>
      <c r="D39" s="92" t="s">
        <v>54</v>
      </c>
      <c r="E39" s="93"/>
      <c r="F39" s="93"/>
      <c r="G39" s="94"/>
      <c r="H39" s="89" t="s">
        <v>15</v>
      </c>
      <c r="I39" s="90"/>
      <c r="J39" s="91"/>
      <c r="K39" s="4" t="s">
        <v>55</v>
      </c>
      <c r="L39" s="95" t="s">
        <v>93</v>
      </c>
      <c r="M39" s="90"/>
      <c r="N39" s="90"/>
      <c r="O39" s="91"/>
      <c r="P39" s="103">
        <v>2790</v>
      </c>
      <c r="Q39" s="104"/>
      <c r="R39" s="5">
        <v>0</v>
      </c>
      <c r="S39" s="98">
        <f t="shared" si="0"/>
        <v>132069.1</v>
      </c>
      <c r="T39" s="99"/>
      <c r="U39" s="99"/>
      <c r="V39" s="100"/>
      <c r="W39" s="101"/>
      <c r="X39" s="102"/>
    </row>
    <row r="40" spans="1:24" ht="11.85" customHeight="1">
      <c r="A40" s="89"/>
      <c r="B40" s="90"/>
      <c r="C40" s="91"/>
      <c r="D40" s="92" t="s">
        <v>56</v>
      </c>
      <c r="E40" s="93"/>
      <c r="F40" s="93"/>
      <c r="G40" s="94"/>
      <c r="H40" s="89" t="s">
        <v>15</v>
      </c>
      <c r="I40" s="90"/>
      <c r="J40" s="91"/>
      <c r="K40" s="4" t="s">
        <v>57</v>
      </c>
      <c r="L40" s="95" t="s">
        <v>94</v>
      </c>
      <c r="M40" s="90"/>
      <c r="N40" s="90"/>
      <c r="O40" s="91"/>
      <c r="P40" s="103">
        <v>5358</v>
      </c>
      <c r="Q40" s="104"/>
      <c r="R40" s="5">
        <v>0</v>
      </c>
      <c r="S40" s="98">
        <f t="shared" si="0"/>
        <v>137427.1</v>
      </c>
      <c r="T40" s="99"/>
      <c r="U40" s="99"/>
      <c r="V40" s="100"/>
      <c r="W40" s="101"/>
      <c r="X40" s="102"/>
    </row>
    <row r="41" spans="1:24" ht="11.85" customHeight="1">
      <c r="A41" s="89"/>
      <c r="B41" s="90"/>
      <c r="C41" s="91"/>
      <c r="D41" s="92" t="s">
        <v>56</v>
      </c>
      <c r="E41" s="93"/>
      <c r="F41" s="93"/>
      <c r="G41" s="94"/>
      <c r="H41" s="89" t="s">
        <v>15</v>
      </c>
      <c r="I41" s="90"/>
      <c r="J41" s="91"/>
      <c r="K41" s="4" t="s">
        <v>58</v>
      </c>
      <c r="L41" s="95" t="s">
        <v>69</v>
      </c>
      <c r="M41" s="90"/>
      <c r="N41" s="90"/>
      <c r="O41" s="91"/>
      <c r="P41" s="96">
        <v>0</v>
      </c>
      <c r="Q41" s="97"/>
      <c r="R41" s="6">
        <v>96000</v>
      </c>
      <c r="S41" s="98">
        <f t="shared" si="0"/>
        <v>41427.100000000006</v>
      </c>
      <c r="T41" s="99"/>
      <c r="U41" s="99"/>
      <c r="V41" s="100"/>
      <c r="W41" s="101"/>
      <c r="X41" s="102"/>
    </row>
    <row r="42" spans="1:24" ht="11.85" customHeight="1">
      <c r="A42" s="89"/>
      <c r="B42" s="90"/>
      <c r="C42" s="91"/>
      <c r="D42" s="92" t="s">
        <v>56</v>
      </c>
      <c r="E42" s="93"/>
      <c r="F42" s="93"/>
      <c r="G42" s="94"/>
      <c r="H42" s="89" t="s">
        <v>15</v>
      </c>
      <c r="I42" s="90"/>
      <c r="J42" s="91"/>
      <c r="K42" s="4" t="s">
        <v>59</v>
      </c>
      <c r="L42" s="95" t="s">
        <v>70</v>
      </c>
      <c r="M42" s="90"/>
      <c r="N42" s="90"/>
      <c r="O42" s="91"/>
      <c r="P42" s="96">
        <v>0</v>
      </c>
      <c r="Q42" s="97"/>
      <c r="R42" s="6">
        <v>43200</v>
      </c>
      <c r="S42" s="98">
        <f t="shared" si="0"/>
        <v>-1772.8999999999942</v>
      </c>
      <c r="T42" s="99"/>
      <c r="U42" s="99"/>
      <c r="V42" s="100"/>
      <c r="W42" s="101"/>
      <c r="X42" s="102"/>
    </row>
    <row r="43" spans="1:24" ht="11.1" customHeight="1">
      <c r="A43" s="89"/>
      <c r="B43" s="90"/>
      <c r="C43" s="91"/>
      <c r="D43" s="92" t="s">
        <v>56</v>
      </c>
      <c r="E43" s="93"/>
      <c r="F43" s="93"/>
      <c r="G43" s="94"/>
      <c r="H43" s="89" t="s">
        <v>15</v>
      </c>
      <c r="I43" s="90"/>
      <c r="J43" s="91"/>
      <c r="K43" s="4" t="s">
        <v>60</v>
      </c>
      <c r="L43" s="95" t="s">
        <v>71</v>
      </c>
      <c r="M43" s="90"/>
      <c r="N43" s="90"/>
      <c r="O43" s="91"/>
      <c r="P43" s="96">
        <v>0</v>
      </c>
      <c r="Q43" s="97"/>
      <c r="R43" s="6">
        <v>30240</v>
      </c>
      <c r="S43" s="98">
        <f t="shared" si="0"/>
        <v>-32012.899999999994</v>
      </c>
      <c r="T43" s="99"/>
      <c r="U43" s="99"/>
      <c r="V43" s="100"/>
      <c r="W43" s="101"/>
      <c r="X43" s="102"/>
    </row>
    <row r="44" spans="1:24" ht="11.85" customHeight="1">
      <c r="A44" s="89"/>
      <c r="B44" s="90"/>
      <c r="C44" s="91"/>
      <c r="D44" s="92" t="s">
        <v>56</v>
      </c>
      <c r="E44" s="93"/>
      <c r="F44" s="93"/>
      <c r="G44" s="94"/>
      <c r="H44" s="89" t="s">
        <v>15</v>
      </c>
      <c r="I44" s="90"/>
      <c r="J44" s="91"/>
      <c r="K44" s="4" t="s">
        <v>61</v>
      </c>
      <c r="L44" s="95" t="s">
        <v>72</v>
      </c>
      <c r="M44" s="90"/>
      <c r="N44" s="90"/>
      <c r="O44" s="91"/>
      <c r="P44" s="96">
        <v>0</v>
      </c>
      <c r="Q44" s="97"/>
      <c r="R44" s="6">
        <v>2520</v>
      </c>
      <c r="S44" s="98">
        <f t="shared" si="0"/>
        <v>-34532.899999999994</v>
      </c>
      <c r="T44" s="99"/>
      <c r="U44" s="99"/>
      <c r="V44" s="100"/>
      <c r="W44" s="101"/>
      <c r="X44" s="102"/>
    </row>
    <row r="45" spans="1:24" ht="11.85" customHeight="1">
      <c r="A45" s="89"/>
      <c r="B45" s="90"/>
      <c r="C45" s="91"/>
      <c r="D45" s="92" t="s">
        <v>62</v>
      </c>
      <c r="E45" s="93"/>
      <c r="F45" s="93"/>
      <c r="G45" s="94"/>
      <c r="H45" s="89" t="s">
        <v>15</v>
      </c>
      <c r="I45" s="90"/>
      <c r="J45" s="91"/>
      <c r="K45" s="4" t="s">
        <v>63</v>
      </c>
      <c r="L45" s="95" t="s">
        <v>95</v>
      </c>
      <c r="M45" s="90"/>
      <c r="N45" s="90"/>
      <c r="O45" s="91"/>
      <c r="P45" s="103">
        <v>9300</v>
      </c>
      <c r="Q45" s="104"/>
      <c r="R45" s="5">
        <v>0</v>
      </c>
      <c r="S45" s="98">
        <f t="shared" si="0"/>
        <v>-25232.899999999994</v>
      </c>
      <c r="T45" s="99"/>
      <c r="U45" s="99"/>
      <c r="V45" s="100"/>
      <c r="W45" s="101"/>
      <c r="X45" s="102"/>
    </row>
    <row r="46" spans="1:24" ht="11.85" customHeight="1">
      <c r="A46" s="108"/>
      <c r="B46" s="109"/>
      <c r="C46" s="109"/>
      <c r="D46" s="109"/>
      <c r="E46" s="109"/>
      <c r="F46" s="110" t="s">
        <v>64</v>
      </c>
      <c r="G46" s="111"/>
      <c r="H46" s="111"/>
      <c r="I46" s="111"/>
      <c r="J46" s="111"/>
      <c r="K46" s="111"/>
      <c r="L46" s="111"/>
      <c r="M46" s="111"/>
      <c r="N46" s="111"/>
      <c r="O46" s="110"/>
      <c r="P46" s="112">
        <f>SUM(P12:Q45)</f>
        <v>368679.10000000003</v>
      </c>
      <c r="Q46" s="113"/>
      <c r="R46" s="9">
        <f>SUM(R12:R45)</f>
        <v>393912</v>
      </c>
      <c r="S46" s="114">
        <f>P46-R46</f>
        <v>-25232.899999999965</v>
      </c>
      <c r="T46" s="115"/>
      <c r="U46" s="115"/>
      <c r="V46" s="113"/>
      <c r="W46" s="116"/>
      <c r="X46" s="117"/>
    </row>
    <row r="47" spans="1:24" ht="11.1" customHeight="1">
      <c r="A47" s="118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0" t="s">
        <v>65</v>
      </c>
      <c r="N47" s="121"/>
      <c r="O47" s="120"/>
      <c r="P47" s="122">
        <f>P46</f>
        <v>368679.10000000003</v>
      </c>
      <c r="Q47" s="123"/>
      <c r="R47" s="10">
        <f>R46</f>
        <v>393912</v>
      </c>
      <c r="S47" s="122">
        <f>S46</f>
        <v>-25232.899999999965</v>
      </c>
      <c r="T47" s="124"/>
      <c r="U47" s="124"/>
      <c r="V47" s="123"/>
      <c r="W47" s="125"/>
      <c r="X47" s="126"/>
    </row>
    <row r="48" spans="1:24" ht="5.8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74.099999999999994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53.25" customHeight="1"/>
    <row r="51" spans="1:24" ht="53.25" customHeight="1"/>
    <row r="52" spans="1:24" ht="11.85" customHeight="1">
      <c r="U52" s="105" t="s">
        <v>66</v>
      </c>
      <c r="V52" s="105"/>
      <c r="W52" s="105"/>
      <c r="X52" s="105"/>
    </row>
  </sheetData>
  <mergeCells count="269">
    <mergeCell ref="U52:X52"/>
    <mergeCell ref="A12:C12"/>
    <mergeCell ref="D12:G12"/>
    <mergeCell ref="H12:J12"/>
    <mergeCell ref="L12:O12"/>
    <mergeCell ref="P12:Q12"/>
    <mergeCell ref="S12:V12"/>
    <mergeCell ref="W12:X12"/>
    <mergeCell ref="A46:E46"/>
    <mergeCell ref="F46:O46"/>
    <mergeCell ref="P46:Q46"/>
    <mergeCell ref="S46:V46"/>
    <mergeCell ref="W46:X46"/>
    <mergeCell ref="A47:L47"/>
    <mergeCell ref="M47:O47"/>
    <mergeCell ref="P47:Q47"/>
    <mergeCell ref="S47:V47"/>
    <mergeCell ref="W47:X47"/>
    <mergeCell ref="A44:C44"/>
    <mergeCell ref="D44:G44"/>
    <mergeCell ref="H44:J44"/>
    <mergeCell ref="L44:O44"/>
    <mergeCell ref="P44:Q44"/>
    <mergeCell ref="S44:V44"/>
    <mergeCell ref="W44:X44"/>
    <mergeCell ref="A45:C45"/>
    <mergeCell ref="D45:G45"/>
    <mergeCell ref="H45:J45"/>
    <mergeCell ref="L45:O45"/>
    <mergeCell ref="P45:Q45"/>
    <mergeCell ref="S45:V45"/>
    <mergeCell ref="W45:X45"/>
    <mergeCell ref="A42:C42"/>
    <mergeCell ref="D42:G42"/>
    <mergeCell ref="H42:J42"/>
    <mergeCell ref="L42:O42"/>
    <mergeCell ref="P42:Q42"/>
    <mergeCell ref="S42:V42"/>
    <mergeCell ref="W42:X42"/>
    <mergeCell ref="A43:C43"/>
    <mergeCell ref="D43:G43"/>
    <mergeCell ref="H43:J43"/>
    <mergeCell ref="L43:O43"/>
    <mergeCell ref="P43:Q43"/>
    <mergeCell ref="S43:V43"/>
    <mergeCell ref="W43:X43"/>
    <mergeCell ref="A40:C40"/>
    <mergeCell ref="D40:G40"/>
    <mergeCell ref="H40:J40"/>
    <mergeCell ref="L40:O40"/>
    <mergeCell ref="P40:Q40"/>
    <mergeCell ref="S40:V40"/>
    <mergeCell ref="W40:X40"/>
    <mergeCell ref="A41:C41"/>
    <mergeCell ref="D41:G41"/>
    <mergeCell ref="H41:J41"/>
    <mergeCell ref="L41:O41"/>
    <mergeCell ref="P41:Q41"/>
    <mergeCell ref="S41:V41"/>
    <mergeCell ref="W41:X41"/>
    <mergeCell ref="A38:C38"/>
    <mergeCell ref="D38:G38"/>
    <mergeCell ref="H38:J38"/>
    <mergeCell ref="L38:O38"/>
    <mergeCell ref="P38:Q38"/>
    <mergeCell ref="S38:V38"/>
    <mergeCell ref="W38:X38"/>
    <mergeCell ref="A39:C39"/>
    <mergeCell ref="D39:G39"/>
    <mergeCell ref="H39:J39"/>
    <mergeCell ref="L39:O39"/>
    <mergeCell ref="P39:Q39"/>
    <mergeCell ref="S39:V39"/>
    <mergeCell ref="W39:X39"/>
    <mergeCell ref="A36:C36"/>
    <mergeCell ref="D36:G36"/>
    <mergeCell ref="H36:J36"/>
    <mergeCell ref="L36:O36"/>
    <mergeCell ref="P36:Q36"/>
    <mergeCell ref="S36:V36"/>
    <mergeCell ref="W36:X36"/>
    <mergeCell ref="A37:C37"/>
    <mergeCell ref="D37:G37"/>
    <mergeCell ref="H37:J37"/>
    <mergeCell ref="L37:O37"/>
    <mergeCell ref="P37:Q37"/>
    <mergeCell ref="S37:V37"/>
    <mergeCell ref="W37:X37"/>
    <mergeCell ref="A34:C34"/>
    <mergeCell ref="D34:G34"/>
    <mergeCell ref="H34:J34"/>
    <mergeCell ref="L34:O34"/>
    <mergeCell ref="P34:Q34"/>
    <mergeCell ref="S34:V34"/>
    <mergeCell ref="W34:X34"/>
    <mergeCell ref="A35:C35"/>
    <mergeCell ref="D35:G35"/>
    <mergeCell ref="H35:J35"/>
    <mergeCell ref="L35:O35"/>
    <mergeCell ref="P35:Q35"/>
    <mergeCell ref="S35:V35"/>
    <mergeCell ref="W35:X35"/>
    <mergeCell ref="A32:C32"/>
    <mergeCell ref="D32:G32"/>
    <mergeCell ref="H32:J32"/>
    <mergeCell ref="L32:O32"/>
    <mergeCell ref="P32:Q32"/>
    <mergeCell ref="S32:V32"/>
    <mergeCell ref="W32:X32"/>
    <mergeCell ref="A33:C33"/>
    <mergeCell ref="D33:G33"/>
    <mergeCell ref="H33:J33"/>
    <mergeCell ref="L33:O33"/>
    <mergeCell ref="P33:Q33"/>
    <mergeCell ref="S33:V33"/>
    <mergeCell ref="W33:X33"/>
    <mergeCell ref="A30:C30"/>
    <mergeCell ref="D30:G30"/>
    <mergeCell ref="H30:J30"/>
    <mergeCell ref="L30:O30"/>
    <mergeCell ref="P30:Q30"/>
    <mergeCell ref="S30:V30"/>
    <mergeCell ref="W30:X30"/>
    <mergeCell ref="A31:C31"/>
    <mergeCell ref="D31:G31"/>
    <mergeCell ref="H31:J31"/>
    <mergeCell ref="L31:O31"/>
    <mergeCell ref="P31:Q31"/>
    <mergeCell ref="S31:V31"/>
    <mergeCell ref="W31:X31"/>
    <mergeCell ref="A28:C28"/>
    <mergeCell ref="D28:G28"/>
    <mergeCell ref="H28:J28"/>
    <mergeCell ref="L28:O28"/>
    <mergeCell ref="P28:Q28"/>
    <mergeCell ref="S28:V28"/>
    <mergeCell ref="W28:X28"/>
    <mergeCell ref="A29:C29"/>
    <mergeCell ref="D29:G29"/>
    <mergeCell ref="H29:J29"/>
    <mergeCell ref="L29:O29"/>
    <mergeCell ref="P29:Q29"/>
    <mergeCell ref="S29:V29"/>
    <mergeCell ref="W29:X29"/>
    <mergeCell ref="A26:C26"/>
    <mergeCell ref="D26:G26"/>
    <mergeCell ref="H26:J26"/>
    <mergeCell ref="L26:O26"/>
    <mergeCell ref="P26:Q26"/>
    <mergeCell ref="S26:V26"/>
    <mergeCell ref="W26:X26"/>
    <mergeCell ref="A27:C27"/>
    <mergeCell ref="D27:G27"/>
    <mergeCell ref="H27:J27"/>
    <mergeCell ref="L27:O27"/>
    <mergeCell ref="P27:Q27"/>
    <mergeCell ref="S27:V27"/>
    <mergeCell ref="W27:X27"/>
    <mergeCell ref="A24:C24"/>
    <mergeCell ref="D24:G24"/>
    <mergeCell ref="H24:J24"/>
    <mergeCell ref="L24:O24"/>
    <mergeCell ref="P24:Q24"/>
    <mergeCell ref="S24:V24"/>
    <mergeCell ref="W24:X24"/>
    <mergeCell ref="A25:C25"/>
    <mergeCell ref="D25:G25"/>
    <mergeCell ref="H25:J25"/>
    <mergeCell ref="L25:O25"/>
    <mergeCell ref="P25:Q25"/>
    <mergeCell ref="S25:V25"/>
    <mergeCell ref="W25:X25"/>
    <mergeCell ref="A22:C22"/>
    <mergeCell ref="D22:G22"/>
    <mergeCell ref="H22:J22"/>
    <mergeCell ref="L22:O22"/>
    <mergeCell ref="P22:Q22"/>
    <mergeCell ref="S22:V22"/>
    <mergeCell ref="W22:X22"/>
    <mergeCell ref="A23:C23"/>
    <mergeCell ref="D23:G23"/>
    <mergeCell ref="H23:J23"/>
    <mergeCell ref="L23:O23"/>
    <mergeCell ref="P23:Q23"/>
    <mergeCell ref="S23:V23"/>
    <mergeCell ref="W23:X23"/>
    <mergeCell ref="A20:C20"/>
    <mergeCell ref="D20:G20"/>
    <mergeCell ref="H20:J20"/>
    <mergeCell ref="L20:O20"/>
    <mergeCell ref="P20:Q20"/>
    <mergeCell ref="S20:V20"/>
    <mergeCell ref="W20:X20"/>
    <mergeCell ref="A21:C21"/>
    <mergeCell ref="D21:G21"/>
    <mergeCell ref="H21:J21"/>
    <mergeCell ref="L21:O21"/>
    <mergeCell ref="P21:Q21"/>
    <mergeCell ref="S21:V21"/>
    <mergeCell ref="W21:X21"/>
    <mergeCell ref="A18:C18"/>
    <mergeCell ref="D18:G18"/>
    <mergeCell ref="H18:J18"/>
    <mergeCell ref="L18:O18"/>
    <mergeCell ref="P18:Q18"/>
    <mergeCell ref="S18:V18"/>
    <mergeCell ref="W18:X18"/>
    <mergeCell ref="A19:C19"/>
    <mergeCell ref="D19:G19"/>
    <mergeCell ref="H19:J19"/>
    <mergeCell ref="L19:O19"/>
    <mergeCell ref="P19:Q19"/>
    <mergeCell ref="S19:V19"/>
    <mergeCell ref="W19:X19"/>
    <mergeCell ref="A16:C16"/>
    <mergeCell ref="D16:G16"/>
    <mergeCell ref="H16:J16"/>
    <mergeCell ref="L16:O16"/>
    <mergeCell ref="P16:Q16"/>
    <mergeCell ref="S16:V16"/>
    <mergeCell ref="W16:X16"/>
    <mergeCell ref="A17:C17"/>
    <mergeCell ref="D17:G17"/>
    <mergeCell ref="H17:J17"/>
    <mergeCell ref="L17:O17"/>
    <mergeCell ref="P17:Q17"/>
    <mergeCell ref="S17:V17"/>
    <mergeCell ref="W17:X17"/>
    <mergeCell ref="A14:C14"/>
    <mergeCell ref="D14:G14"/>
    <mergeCell ref="H14:J14"/>
    <mergeCell ref="L14:O14"/>
    <mergeCell ref="P14:Q14"/>
    <mergeCell ref="S14:V14"/>
    <mergeCell ref="W14:X14"/>
    <mergeCell ref="A15:C15"/>
    <mergeCell ref="D15:G15"/>
    <mergeCell ref="H15:J15"/>
    <mergeCell ref="L15:O15"/>
    <mergeCell ref="P15:Q15"/>
    <mergeCell ref="S15:V15"/>
    <mergeCell ref="W15:X15"/>
    <mergeCell ref="B11:O11"/>
    <mergeCell ref="P11:Q11"/>
    <mergeCell ref="S11:V11"/>
    <mergeCell ref="W11:X11"/>
    <mergeCell ref="A13:C13"/>
    <mergeCell ref="D13:G13"/>
    <mergeCell ref="H13:J13"/>
    <mergeCell ref="L13:O13"/>
    <mergeCell ref="P13:Q13"/>
    <mergeCell ref="S13:V13"/>
    <mergeCell ref="W13:X13"/>
    <mergeCell ref="A1:N1"/>
    <mergeCell ref="T1:X1"/>
    <mergeCell ref="A3:X3"/>
    <mergeCell ref="A4:X5"/>
    <mergeCell ref="A6:X6"/>
    <mergeCell ref="A8:C10"/>
    <mergeCell ref="D8:G10"/>
    <mergeCell ref="H8:J10"/>
    <mergeCell ref="K8:K10"/>
    <mergeCell ref="L8:O10"/>
    <mergeCell ref="P8:Q10"/>
    <mergeCell ref="R8:R10"/>
    <mergeCell ref="S8:V10"/>
    <mergeCell ref="W8:X8"/>
    <mergeCell ref="W9:X9"/>
    <mergeCell ref="W10:X10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2"/>
  <sheetViews>
    <sheetView tabSelected="1" workbookViewId="0">
      <selection sqref="A1:N1"/>
    </sheetView>
  </sheetViews>
  <sheetFormatPr baseColWidth="10" defaultColWidth="9.140625" defaultRowHeight="12.75"/>
  <cols>
    <col min="1" max="1" width="1" customWidth="1"/>
    <col min="2" max="2" width="6.5703125" customWidth="1"/>
    <col min="3" max="3" width="2.5703125" customWidth="1"/>
    <col min="4" max="4" width="1" customWidth="1"/>
    <col min="5" max="5" width="4" customWidth="1"/>
    <col min="6" max="8" width="1" customWidth="1"/>
    <col min="9" max="9" width="0.5703125" customWidth="1"/>
    <col min="10" max="10" width="3.42578125" customWidth="1"/>
    <col min="11" max="11" width="9.140625" customWidth="1"/>
    <col min="12" max="12" width="3.140625" customWidth="1"/>
    <col min="13" max="13" width="3" customWidth="1"/>
    <col min="14" max="14" width="13.28515625" customWidth="1"/>
    <col min="15" max="15" width="1.85546875" customWidth="1"/>
    <col min="16" max="16" width="11.140625" customWidth="1"/>
    <col min="17" max="17" width="3.85546875" customWidth="1"/>
    <col min="18" max="18" width="13.140625" customWidth="1"/>
    <col min="19" max="19" width="2" customWidth="1"/>
    <col min="20" max="20" width="7" customWidth="1"/>
    <col min="21" max="21" width="0.5703125" customWidth="1"/>
    <col min="22" max="22" width="3.5703125" customWidth="1"/>
    <col min="23" max="23" width="3.42578125" customWidth="1"/>
    <col min="24" max="24" width="4.28515625" customWidth="1"/>
  </cols>
  <sheetData>
    <row r="1" spans="1:25" ht="11.85" customHeight="1">
      <c r="A1" s="47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T1" s="48"/>
      <c r="U1" s="48"/>
      <c r="V1" s="48"/>
      <c r="W1" s="48"/>
      <c r="X1" s="48"/>
    </row>
    <row r="2" spans="1:25" ht="5.85" customHeight="1"/>
    <row r="3" spans="1:25" ht="22.9" customHeight="1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</row>
    <row r="4" spans="1:25" ht="5.85" customHeight="1">
      <c r="A4" s="50" t="s">
        <v>2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1:25" ht="11.85" customHeight="1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1:25" ht="17.100000000000001" customHeight="1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</row>
    <row r="7" spans="1:25" ht="5.8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5" ht="5.85" customHeight="1">
      <c r="A8" s="52" t="s">
        <v>4</v>
      </c>
      <c r="B8" s="53"/>
      <c r="C8" s="54"/>
      <c r="D8" s="61" t="s">
        <v>5</v>
      </c>
      <c r="E8" s="62"/>
      <c r="F8" s="62"/>
      <c r="G8" s="63"/>
      <c r="H8" s="70" t="s">
        <v>6</v>
      </c>
      <c r="I8" s="71"/>
      <c r="J8" s="72"/>
      <c r="K8" s="52" t="s">
        <v>7</v>
      </c>
      <c r="L8" s="61" t="s">
        <v>8</v>
      </c>
      <c r="M8" s="62"/>
      <c r="N8" s="62"/>
      <c r="O8" s="63"/>
      <c r="P8" s="61" t="s">
        <v>9</v>
      </c>
      <c r="Q8" s="63"/>
      <c r="R8" s="61" t="s">
        <v>10</v>
      </c>
      <c r="S8" s="127" t="s">
        <v>107</v>
      </c>
      <c r="T8" s="53"/>
      <c r="U8" s="53"/>
      <c r="V8" s="54"/>
      <c r="W8" s="83"/>
      <c r="X8" s="63"/>
    </row>
    <row r="9" spans="1:25" ht="11.85" customHeight="1">
      <c r="A9" s="55"/>
      <c r="B9" s="56"/>
      <c r="C9" s="57"/>
      <c r="D9" s="64"/>
      <c r="E9" s="65"/>
      <c r="F9" s="65"/>
      <c r="G9" s="66"/>
      <c r="H9" s="73"/>
      <c r="I9" s="74"/>
      <c r="J9" s="75"/>
      <c r="K9" s="79"/>
      <c r="L9" s="64"/>
      <c r="M9" s="65"/>
      <c r="N9" s="65"/>
      <c r="O9" s="66"/>
      <c r="P9" s="64"/>
      <c r="Q9" s="66"/>
      <c r="R9" s="81"/>
      <c r="S9" s="55"/>
      <c r="T9" s="56"/>
      <c r="U9" s="56"/>
      <c r="V9" s="57"/>
      <c r="W9" s="128" t="s">
        <v>152</v>
      </c>
      <c r="X9" s="66"/>
    </row>
    <row r="10" spans="1:25" ht="11.25" customHeight="1">
      <c r="A10" s="58"/>
      <c r="B10" s="59"/>
      <c r="C10" s="60"/>
      <c r="D10" s="67"/>
      <c r="E10" s="68"/>
      <c r="F10" s="68"/>
      <c r="G10" s="69"/>
      <c r="H10" s="76"/>
      <c r="I10" s="77"/>
      <c r="J10" s="78"/>
      <c r="K10" s="80"/>
      <c r="L10" s="67"/>
      <c r="M10" s="68"/>
      <c r="N10" s="68"/>
      <c r="O10" s="69"/>
      <c r="P10" s="67"/>
      <c r="Q10" s="69"/>
      <c r="R10" s="82"/>
      <c r="S10" s="58"/>
      <c r="T10" s="59"/>
      <c r="U10" s="59"/>
      <c r="V10" s="60"/>
      <c r="W10" s="82"/>
      <c r="X10" s="69"/>
    </row>
    <row r="11" spans="1:25" ht="11.85" customHeight="1">
      <c r="A11" s="2"/>
      <c r="B11" s="84" t="s">
        <v>13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4"/>
      <c r="P11" s="86"/>
      <c r="Q11" s="87"/>
      <c r="R11" s="3"/>
      <c r="S11" s="86"/>
      <c r="T11" s="88"/>
      <c r="U11" s="88"/>
      <c r="V11" s="87"/>
      <c r="W11" s="86"/>
      <c r="X11" s="87"/>
    </row>
    <row r="12" spans="1:25" ht="11.85" customHeight="1">
      <c r="A12" s="89"/>
      <c r="B12" s="90"/>
      <c r="C12" s="91"/>
      <c r="D12" s="92" t="s">
        <v>14</v>
      </c>
      <c r="E12" s="93"/>
      <c r="F12" s="93"/>
      <c r="G12" s="94"/>
      <c r="H12" s="89" t="s">
        <v>15</v>
      </c>
      <c r="I12" s="90"/>
      <c r="J12" s="91"/>
      <c r="K12" s="4" t="s">
        <v>67</v>
      </c>
      <c r="L12" s="89" t="s">
        <v>68</v>
      </c>
      <c r="M12" s="90"/>
      <c r="N12" s="90"/>
      <c r="O12" s="91"/>
      <c r="P12" s="106">
        <v>391357</v>
      </c>
      <c r="Q12" s="107"/>
      <c r="R12" s="6">
        <v>256910.4</v>
      </c>
      <c r="S12" s="98">
        <f>P12-R12</f>
        <v>134446.6</v>
      </c>
      <c r="T12" s="99"/>
      <c r="U12" s="99"/>
      <c r="V12" s="100"/>
      <c r="W12" s="129" t="s">
        <v>125</v>
      </c>
      <c r="X12" s="130"/>
      <c r="Y12" s="34" t="s">
        <v>153</v>
      </c>
    </row>
    <row r="13" spans="1:25" ht="11.85" customHeight="1">
      <c r="A13" s="89"/>
      <c r="B13" s="90"/>
      <c r="C13" s="91"/>
      <c r="D13" s="92" t="s">
        <v>14</v>
      </c>
      <c r="E13" s="93"/>
      <c r="F13" s="93"/>
      <c r="G13" s="94"/>
      <c r="H13" s="89" t="s">
        <v>15</v>
      </c>
      <c r="I13" s="90"/>
      <c r="J13" s="91"/>
      <c r="K13" s="4" t="s">
        <v>16</v>
      </c>
      <c r="L13" s="95" t="s">
        <v>69</v>
      </c>
      <c r="M13" s="90"/>
      <c r="N13" s="90"/>
      <c r="O13" s="91"/>
      <c r="P13" s="96">
        <v>0</v>
      </c>
      <c r="Q13" s="97"/>
      <c r="R13" s="6">
        <v>85032</v>
      </c>
      <c r="S13" s="98">
        <f>S12+P13-R13</f>
        <v>49414.600000000006</v>
      </c>
      <c r="T13" s="99"/>
      <c r="U13" s="99"/>
      <c r="V13" s="100"/>
      <c r="W13" s="129" t="s">
        <v>125</v>
      </c>
      <c r="X13" s="130"/>
    </row>
    <row r="14" spans="1:25" ht="11.85" customHeight="1">
      <c r="A14" s="89"/>
      <c r="B14" s="90"/>
      <c r="C14" s="91"/>
      <c r="D14" s="92" t="s">
        <v>14</v>
      </c>
      <c r="E14" s="93"/>
      <c r="F14" s="93"/>
      <c r="G14" s="94"/>
      <c r="H14" s="89" t="s">
        <v>15</v>
      </c>
      <c r="I14" s="90"/>
      <c r="J14" s="91"/>
      <c r="K14" s="4" t="s">
        <v>17</v>
      </c>
      <c r="L14" s="95" t="s">
        <v>70</v>
      </c>
      <c r="M14" s="90"/>
      <c r="N14" s="90"/>
      <c r="O14" s="91"/>
      <c r="P14" s="96">
        <v>0</v>
      </c>
      <c r="Q14" s="97"/>
      <c r="R14" s="6">
        <v>48600</v>
      </c>
      <c r="S14" s="98">
        <f t="shared" ref="S14:S18" si="0">S13+P14-R14</f>
        <v>814.60000000000582</v>
      </c>
      <c r="T14" s="99"/>
      <c r="U14" s="99"/>
      <c r="V14" s="100"/>
      <c r="W14" s="129" t="s">
        <v>125</v>
      </c>
      <c r="X14" s="130"/>
    </row>
    <row r="15" spans="1:25" ht="11.1" customHeight="1">
      <c r="A15" s="89"/>
      <c r="B15" s="90"/>
      <c r="C15" s="91"/>
      <c r="D15" s="92" t="s">
        <v>14</v>
      </c>
      <c r="E15" s="93"/>
      <c r="F15" s="93"/>
      <c r="G15" s="94"/>
      <c r="H15" s="89" t="s">
        <v>15</v>
      </c>
      <c r="I15" s="90"/>
      <c r="J15" s="91"/>
      <c r="K15" s="4" t="s">
        <v>18</v>
      </c>
      <c r="L15" s="95" t="s">
        <v>71</v>
      </c>
      <c r="M15" s="90"/>
      <c r="N15" s="90"/>
      <c r="O15" s="91"/>
      <c r="P15" s="96">
        <v>0</v>
      </c>
      <c r="Q15" s="97"/>
      <c r="R15" s="6">
        <v>36960</v>
      </c>
      <c r="S15" s="98">
        <f t="shared" si="0"/>
        <v>-36145.399999999994</v>
      </c>
      <c r="T15" s="99"/>
      <c r="U15" s="99"/>
      <c r="V15" s="100"/>
      <c r="W15" s="129" t="s">
        <v>125</v>
      </c>
      <c r="X15" s="130"/>
    </row>
    <row r="16" spans="1:25" ht="11.85" customHeight="1">
      <c r="A16" s="89"/>
      <c r="B16" s="90"/>
      <c r="C16" s="91"/>
      <c r="D16" s="92" t="s">
        <v>14</v>
      </c>
      <c r="E16" s="93"/>
      <c r="F16" s="93"/>
      <c r="G16" s="94"/>
      <c r="H16" s="89" t="s">
        <v>15</v>
      </c>
      <c r="I16" s="90"/>
      <c r="J16" s="91"/>
      <c r="K16" s="4" t="s">
        <v>19</v>
      </c>
      <c r="L16" s="95" t="s">
        <v>72</v>
      </c>
      <c r="M16" s="90"/>
      <c r="N16" s="90"/>
      <c r="O16" s="91"/>
      <c r="P16" s="96">
        <v>0</v>
      </c>
      <c r="Q16" s="97"/>
      <c r="R16" s="6">
        <v>3360</v>
      </c>
      <c r="S16" s="98">
        <f t="shared" si="0"/>
        <v>-39505.399999999994</v>
      </c>
      <c r="T16" s="99"/>
      <c r="U16" s="99"/>
      <c r="V16" s="100"/>
      <c r="W16" s="129" t="s">
        <v>125</v>
      </c>
      <c r="X16" s="130"/>
    </row>
    <row r="17" spans="1:24" ht="11.85" customHeight="1">
      <c r="A17" s="89"/>
      <c r="B17" s="90"/>
      <c r="C17" s="91"/>
      <c r="D17" s="92" t="s">
        <v>14</v>
      </c>
      <c r="E17" s="93"/>
      <c r="F17" s="93"/>
      <c r="G17" s="94"/>
      <c r="H17" s="89" t="s">
        <v>15</v>
      </c>
      <c r="I17" s="90"/>
      <c r="J17" s="91"/>
      <c r="K17" s="4" t="s">
        <v>20</v>
      </c>
      <c r="L17" s="95" t="s">
        <v>73</v>
      </c>
      <c r="M17" s="90"/>
      <c r="N17" s="90"/>
      <c r="O17" s="91"/>
      <c r="P17" s="96">
        <v>0</v>
      </c>
      <c r="Q17" s="97"/>
      <c r="R17" s="6">
        <v>48000</v>
      </c>
      <c r="S17" s="98">
        <f t="shared" si="0"/>
        <v>-87505.4</v>
      </c>
      <c r="T17" s="99"/>
      <c r="U17" s="99"/>
      <c r="V17" s="100"/>
      <c r="W17" s="129" t="s">
        <v>125</v>
      </c>
      <c r="X17" s="130"/>
    </row>
    <row r="18" spans="1:24" ht="11.85" customHeight="1">
      <c r="A18" s="89"/>
      <c r="B18" s="90"/>
      <c r="C18" s="91"/>
      <c r="D18" s="92" t="s">
        <v>14</v>
      </c>
      <c r="E18" s="93"/>
      <c r="F18" s="93"/>
      <c r="G18" s="94"/>
      <c r="H18" s="89" t="s">
        <v>15</v>
      </c>
      <c r="I18" s="90"/>
      <c r="J18" s="91"/>
      <c r="K18" s="4" t="s">
        <v>21</v>
      </c>
      <c r="L18" s="95" t="s">
        <v>74</v>
      </c>
      <c r="M18" s="90"/>
      <c r="N18" s="90"/>
      <c r="O18" s="91"/>
      <c r="P18" s="103">
        <v>14940</v>
      </c>
      <c r="Q18" s="104"/>
      <c r="R18" s="5">
        <v>0</v>
      </c>
      <c r="S18" s="98">
        <f t="shared" si="0"/>
        <v>-72565.399999999994</v>
      </c>
      <c r="T18" s="99"/>
      <c r="U18" s="99"/>
      <c r="V18" s="100"/>
      <c r="W18" s="129" t="s">
        <v>126</v>
      </c>
      <c r="X18" s="130"/>
    </row>
    <row r="19" spans="1:24" ht="11.1" customHeight="1">
      <c r="A19" s="89"/>
      <c r="B19" s="90"/>
      <c r="C19" s="91"/>
      <c r="D19" s="92" t="s">
        <v>22</v>
      </c>
      <c r="E19" s="93"/>
      <c r="F19" s="93"/>
      <c r="G19" s="94"/>
      <c r="H19" s="89" t="s">
        <v>15</v>
      </c>
      <c r="I19" s="90"/>
      <c r="J19" s="91"/>
      <c r="K19" s="4" t="s">
        <v>25</v>
      </c>
      <c r="L19" s="95" t="s">
        <v>75</v>
      </c>
      <c r="M19" s="90"/>
      <c r="N19" s="90"/>
      <c r="O19" s="91"/>
      <c r="P19" s="103">
        <v>13771.2</v>
      </c>
      <c r="Q19" s="104"/>
      <c r="R19" s="5">
        <v>0</v>
      </c>
      <c r="S19" s="98">
        <f t="shared" ref="S19:S45" si="1">S18+P19-R19</f>
        <v>-58794.2</v>
      </c>
      <c r="T19" s="99"/>
      <c r="U19" s="99"/>
      <c r="V19" s="100"/>
      <c r="W19" s="129" t="s">
        <v>127</v>
      </c>
      <c r="X19" s="130"/>
    </row>
    <row r="20" spans="1:24" ht="11.85" customHeight="1">
      <c r="A20" s="89"/>
      <c r="B20" s="90"/>
      <c r="C20" s="91"/>
      <c r="D20" s="92" t="s">
        <v>22</v>
      </c>
      <c r="E20" s="93"/>
      <c r="F20" s="93"/>
      <c r="G20" s="94"/>
      <c r="H20" s="89" t="s">
        <v>15</v>
      </c>
      <c r="I20" s="90"/>
      <c r="J20" s="91"/>
      <c r="K20" s="4" t="s">
        <v>27</v>
      </c>
      <c r="L20" s="95" t="s">
        <v>76</v>
      </c>
      <c r="M20" s="90"/>
      <c r="N20" s="90"/>
      <c r="O20" s="91"/>
      <c r="P20" s="103">
        <v>8700</v>
      </c>
      <c r="Q20" s="104"/>
      <c r="R20" s="5">
        <v>0</v>
      </c>
      <c r="S20" s="98">
        <f t="shared" si="1"/>
        <v>-50094.2</v>
      </c>
      <c r="T20" s="99"/>
      <c r="U20" s="99"/>
      <c r="V20" s="100"/>
      <c r="W20" s="129" t="s">
        <v>128</v>
      </c>
      <c r="X20" s="130"/>
    </row>
    <row r="21" spans="1:24" ht="11.85" customHeight="1">
      <c r="A21" s="89"/>
      <c r="B21" s="90"/>
      <c r="C21" s="91"/>
      <c r="D21" s="92" t="s">
        <v>22</v>
      </c>
      <c r="E21" s="93"/>
      <c r="F21" s="93"/>
      <c r="G21" s="94"/>
      <c r="H21" s="89" t="s">
        <v>15</v>
      </c>
      <c r="I21" s="90"/>
      <c r="J21" s="91"/>
      <c r="K21" s="4" t="s">
        <v>28</v>
      </c>
      <c r="L21" s="95" t="s">
        <v>77</v>
      </c>
      <c r="M21" s="90"/>
      <c r="N21" s="90"/>
      <c r="O21" s="91"/>
      <c r="P21" s="103">
        <v>7780.5</v>
      </c>
      <c r="Q21" s="104"/>
      <c r="R21" s="5">
        <v>0</v>
      </c>
      <c r="S21" s="98">
        <f t="shared" si="1"/>
        <v>-42313.7</v>
      </c>
      <c r="T21" s="99"/>
      <c r="U21" s="99"/>
      <c r="V21" s="100"/>
      <c r="W21" s="129" t="s">
        <v>129</v>
      </c>
      <c r="X21" s="130"/>
    </row>
    <row r="22" spans="1:24" ht="11.85" customHeight="1">
      <c r="A22" s="89"/>
      <c r="B22" s="90"/>
      <c r="C22" s="91"/>
      <c r="D22" s="92" t="s">
        <v>26</v>
      </c>
      <c r="E22" s="93"/>
      <c r="F22" s="93"/>
      <c r="G22" s="94"/>
      <c r="H22" s="89" t="s">
        <v>15</v>
      </c>
      <c r="I22" s="90"/>
      <c r="J22" s="91"/>
      <c r="K22" s="4" t="s">
        <v>30</v>
      </c>
      <c r="L22" s="95" t="s">
        <v>78</v>
      </c>
      <c r="M22" s="90"/>
      <c r="N22" s="90"/>
      <c r="O22" s="91"/>
      <c r="P22" s="103">
        <v>7011</v>
      </c>
      <c r="Q22" s="104"/>
      <c r="R22" s="5">
        <v>0</v>
      </c>
      <c r="S22" s="98">
        <f t="shared" si="1"/>
        <v>-35302.699999999997</v>
      </c>
      <c r="T22" s="99"/>
      <c r="U22" s="99"/>
      <c r="V22" s="100"/>
      <c r="W22" s="129" t="s">
        <v>130</v>
      </c>
      <c r="X22" s="130"/>
    </row>
    <row r="23" spans="1:24" ht="11.1" customHeight="1">
      <c r="A23" s="89"/>
      <c r="B23" s="90"/>
      <c r="C23" s="91"/>
      <c r="D23" s="92" t="s">
        <v>26</v>
      </c>
      <c r="E23" s="93"/>
      <c r="F23" s="93"/>
      <c r="G23" s="94"/>
      <c r="H23" s="89" t="s">
        <v>15</v>
      </c>
      <c r="I23" s="90"/>
      <c r="J23" s="91"/>
      <c r="K23" s="4" t="s">
        <v>32</v>
      </c>
      <c r="L23" s="95" t="s">
        <v>79</v>
      </c>
      <c r="M23" s="90"/>
      <c r="N23" s="90"/>
      <c r="O23" s="91"/>
      <c r="P23" s="103">
        <v>16020</v>
      </c>
      <c r="Q23" s="104"/>
      <c r="R23" s="5">
        <v>0</v>
      </c>
      <c r="S23" s="98">
        <f t="shared" si="1"/>
        <v>-19282.699999999997</v>
      </c>
      <c r="T23" s="99"/>
      <c r="U23" s="99"/>
      <c r="V23" s="100"/>
      <c r="W23" s="129" t="s">
        <v>131</v>
      </c>
      <c r="X23" s="130"/>
    </row>
    <row r="24" spans="1:24" ht="11.85" customHeight="1">
      <c r="A24" s="89"/>
      <c r="B24" s="90"/>
      <c r="C24" s="91"/>
      <c r="D24" s="92" t="s">
        <v>29</v>
      </c>
      <c r="E24" s="93"/>
      <c r="F24" s="93"/>
      <c r="G24" s="94"/>
      <c r="H24" s="89" t="s">
        <v>15</v>
      </c>
      <c r="I24" s="90"/>
      <c r="J24" s="91"/>
      <c r="K24" s="4" t="s">
        <v>34</v>
      </c>
      <c r="L24" s="95" t="s">
        <v>80</v>
      </c>
      <c r="M24" s="90"/>
      <c r="N24" s="90"/>
      <c r="O24" s="91"/>
      <c r="P24" s="103">
        <v>8464.5</v>
      </c>
      <c r="Q24" s="104"/>
      <c r="R24" s="5">
        <v>0</v>
      </c>
      <c r="S24" s="98">
        <f t="shared" si="1"/>
        <v>-10818.199999999997</v>
      </c>
      <c r="T24" s="99"/>
      <c r="U24" s="99"/>
      <c r="V24" s="100"/>
      <c r="W24" s="129" t="s">
        <v>155</v>
      </c>
      <c r="X24" s="130"/>
    </row>
    <row r="25" spans="1:24" ht="11.85" customHeight="1">
      <c r="A25" s="89"/>
      <c r="B25" s="90"/>
      <c r="C25" s="91"/>
      <c r="D25" s="92" t="s">
        <v>31</v>
      </c>
      <c r="E25" s="93"/>
      <c r="F25" s="93"/>
      <c r="G25" s="94"/>
      <c r="H25" s="89" t="s">
        <v>15</v>
      </c>
      <c r="I25" s="90"/>
      <c r="J25" s="91"/>
      <c r="K25" s="4" t="s">
        <v>36</v>
      </c>
      <c r="L25" s="95" t="s">
        <v>81</v>
      </c>
      <c r="M25" s="90"/>
      <c r="N25" s="90"/>
      <c r="O25" s="91"/>
      <c r="P25" s="103">
        <v>19020</v>
      </c>
      <c r="Q25" s="104"/>
      <c r="R25" s="5">
        <v>0</v>
      </c>
      <c r="S25" s="98">
        <f t="shared" si="1"/>
        <v>8201.8000000000029</v>
      </c>
      <c r="T25" s="99"/>
      <c r="U25" s="99"/>
      <c r="V25" s="100"/>
      <c r="W25" s="129" t="s">
        <v>132</v>
      </c>
      <c r="X25" s="130"/>
    </row>
    <row r="26" spans="1:24" ht="11.85" customHeight="1">
      <c r="A26" s="89"/>
      <c r="B26" s="90"/>
      <c r="C26" s="91"/>
      <c r="D26" s="92" t="s">
        <v>33</v>
      </c>
      <c r="E26" s="93"/>
      <c r="F26" s="93"/>
      <c r="G26" s="94"/>
      <c r="H26" s="89" t="s">
        <v>15</v>
      </c>
      <c r="I26" s="90"/>
      <c r="J26" s="91"/>
      <c r="K26" s="4" t="s">
        <v>38</v>
      </c>
      <c r="L26" s="95" t="s">
        <v>82</v>
      </c>
      <c r="M26" s="90"/>
      <c r="N26" s="90"/>
      <c r="O26" s="91"/>
      <c r="P26" s="103">
        <v>4020</v>
      </c>
      <c r="Q26" s="104"/>
      <c r="R26" s="5">
        <v>0</v>
      </c>
      <c r="S26" s="98">
        <f t="shared" si="1"/>
        <v>12221.800000000003</v>
      </c>
      <c r="T26" s="99"/>
      <c r="U26" s="99"/>
      <c r="V26" s="100"/>
      <c r="W26" s="129" t="s">
        <v>133</v>
      </c>
      <c r="X26" s="130"/>
    </row>
    <row r="27" spans="1:24" ht="11.1" customHeight="1">
      <c r="A27" s="89"/>
      <c r="B27" s="90"/>
      <c r="C27" s="91"/>
      <c r="D27" s="92" t="s">
        <v>35</v>
      </c>
      <c r="E27" s="93"/>
      <c r="F27" s="93"/>
      <c r="G27" s="94"/>
      <c r="H27" s="89" t="s">
        <v>15</v>
      </c>
      <c r="I27" s="90"/>
      <c r="J27" s="91"/>
      <c r="K27" s="4" t="s">
        <v>42</v>
      </c>
      <c r="L27" s="95" t="s">
        <v>77</v>
      </c>
      <c r="M27" s="90"/>
      <c r="N27" s="90"/>
      <c r="O27" s="91"/>
      <c r="P27" s="103">
        <v>5700</v>
      </c>
      <c r="Q27" s="104"/>
      <c r="R27" s="5">
        <v>0</v>
      </c>
      <c r="S27" s="98">
        <f t="shared" si="1"/>
        <v>17921.800000000003</v>
      </c>
      <c r="T27" s="99"/>
      <c r="U27" s="99"/>
      <c r="V27" s="100"/>
      <c r="W27" s="129" t="s">
        <v>134</v>
      </c>
      <c r="X27" s="130"/>
    </row>
    <row r="28" spans="1:24" ht="11.85" customHeight="1">
      <c r="A28" s="89"/>
      <c r="B28" s="90"/>
      <c r="C28" s="91"/>
      <c r="D28" s="92" t="s">
        <v>37</v>
      </c>
      <c r="E28" s="93"/>
      <c r="F28" s="93"/>
      <c r="G28" s="94"/>
      <c r="H28" s="89" t="s">
        <v>15</v>
      </c>
      <c r="I28" s="90"/>
      <c r="J28" s="91"/>
      <c r="K28" s="4" t="s">
        <v>45</v>
      </c>
      <c r="L28" s="95" t="s">
        <v>83</v>
      </c>
      <c r="M28" s="90"/>
      <c r="N28" s="90"/>
      <c r="O28" s="91"/>
      <c r="P28" s="103">
        <v>18300</v>
      </c>
      <c r="Q28" s="104"/>
      <c r="R28" s="5">
        <v>0</v>
      </c>
      <c r="S28" s="98">
        <f t="shared" si="1"/>
        <v>36221.800000000003</v>
      </c>
      <c r="T28" s="99"/>
      <c r="U28" s="99"/>
      <c r="V28" s="100"/>
      <c r="W28" s="129" t="s">
        <v>135</v>
      </c>
      <c r="X28" s="130"/>
    </row>
    <row r="29" spans="1:24" ht="11.85" customHeight="1">
      <c r="A29" s="89"/>
      <c r="B29" s="90"/>
      <c r="C29" s="91"/>
      <c r="D29" s="92" t="s">
        <v>37</v>
      </c>
      <c r="E29" s="93"/>
      <c r="F29" s="93"/>
      <c r="G29" s="94"/>
      <c r="H29" s="89" t="s">
        <v>15</v>
      </c>
      <c r="I29" s="90"/>
      <c r="J29" s="91"/>
      <c r="K29" s="4" t="s">
        <v>46</v>
      </c>
      <c r="L29" s="95" t="s">
        <v>84</v>
      </c>
      <c r="M29" s="90"/>
      <c r="N29" s="90"/>
      <c r="O29" s="91"/>
      <c r="P29" s="103">
        <v>7182</v>
      </c>
      <c r="Q29" s="104"/>
      <c r="R29" s="5">
        <v>0</v>
      </c>
      <c r="S29" s="98">
        <f t="shared" si="1"/>
        <v>43403.8</v>
      </c>
      <c r="T29" s="99"/>
      <c r="U29" s="99"/>
      <c r="V29" s="100"/>
      <c r="W29" s="129" t="s">
        <v>136</v>
      </c>
      <c r="X29" s="130"/>
    </row>
    <row r="30" spans="1:24" ht="11.85" customHeight="1">
      <c r="A30" s="89"/>
      <c r="B30" s="90"/>
      <c r="C30" s="91"/>
      <c r="D30" s="92" t="s">
        <v>37</v>
      </c>
      <c r="E30" s="93"/>
      <c r="F30" s="93"/>
      <c r="G30" s="94"/>
      <c r="H30" s="89" t="s">
        <v>15</v>
      </c>
      <c r="I30" s="90"/>
      <c r="J30" s="91"/>
      <c r="K30" s="4" t="s">
        <v>48</v>
      </c>
      <c r="L30" s="95" t="s">
        <v>85</v>
      </c>
      <c r="M30" s="90"/>
      <c r="N30" s="90"/>
      <c r="O30" s="91"/>
      <c r="P30" s="103">
        <v>3510</v>
      </c>
      <c r="Q30" s="104"/>
      <c r="R30" s="5">
        <v>0</v>
      </c>
      <c r="S30" s="98">
        <f t="shared" si="1"/>
        <v>46913.8</v>
      </c>
      <c r="T30" s="99"/>
      <c r="U30" s="99"/>
      <c r="V30" s="100"/>
      <c r="W30" s="129" t="s">
        <v>137</v>
      </c>
      <c r="X30" s="130"/>
    </row>
    <row r="31" spans="1:24" ht="11.1" customHeight="1">
      <c r="A31" s="89"/>
      <c r="B31" s="90"/>
      <c r="C31" s="91"/>
      <c r="D31" s="92" t="s">
        <v>41</v>
      </c>
      <c r="E31" s="93"/>
      <c r="F31" s="93"/>
      <c r="G31" s="94"/>
      <c r="H31" s="89" t="s">
        <v>15</v>
      </c>
      <c r="I31" s="90"/>
      <c r="J31" s="91"/>
      <c r="K31" s="4" t="s">
        <v>52</v>
      </c>
      <c r="L31" s="95" t="s">
        <v>86</v>
      </c>
      <c r="M31" s="90"/>
      <c r="N31" s="90"/>
      <c r="O31" s="91"/>
      <c r="P31" s="103">
        <v>2430</v>
      </c>
      <c r="Q31" s="104"/>
      <c r="R31" s="5">
        <v>0</v>
      </c>
      <c r="S31" s="98">
        <f t="shared" si="1"/>
        <v>49343.8</v>
      </c>
      <c r="T31" s="99"/>
      <c r="U31" s="99"/>
      <c r="V31" s="100"/>
      <c r="W31" s="129" t="s">
        <v>67</v>
      </c>
      <c r="X31" s="130"/>
    </row>
    <row r="32" spans="1:24" ht="11.85" customHeight="1">
      <c r="A32" s="89"/>
      <c r="B32" s="90"/>
      <c r="C32" s="91"/>
      <c r="D32" s="92" t="s">
        <v>41</v>
      </c>
      <c r="E32" s="93"/>
      <c r="F32" s="93"/>
      <c r="G32" s="94"/>
      <c r="H32" s="89" t="s">
        <v>15</v>
      </c>
      <c r="I32" s="90"/>
      <c r="J32" s="91"/>
      <c r="K32" s="4" t="s">
        <v>53</v>
      </c>
      <c r="L32" s="95" t="s">
        <v>87</v>
      </c>
      <c r="M32" s="90"/>
      <c r="N32" s="90"/>
      <c r="O32" s="91"/>
      <c r="P32" s="103">
        <v>9234</v>
      </c>
      <c r="Q32" s="104"/>
      <c r="R32" s="5">
        <v>0</v>
      </c>
      <c r="S32" s="98">
        <f t="shared" si="1"/>
        <v>58577.8</v>
      </c>
      <c r="T32" s="99"/>
      <c r="U32" s="99"/>
      <c r="V32" s="100"/>
      <c r="W32" s="129" t="s">
        <v>138</v>
      </c>
      <c r="X32" s="130"/>
    </row>
    <row r="33" spans="1:24" ht="11.85" customHeight="1">
      <c r="A33" s="89"/>
      <c r="B33" s="90"/>
      <c r="C33" s="91"/>
      <c r="D33" s="92" t="s">
        <v>44</v>
      </c>
      <c r="E33" s="93"/>
      <c r="F33" s="93"/>
      <c r="G33" s="94"/>
      <c r="H33" s="89" t="s">
        <v>15</v>
      </c>
      <c r="I33" s="90"/>
      <c r="J33" s="91"/>
      <c r="K33" s="4" t="s">
        <v>57</v>
      </c>
      <c r="L33" s="95" t="s">
        <v>88</v>
      </c>
      <c r="M33" s="90"/>
      <c r="N33" s="90"/>
      <c r="O33" s="91"/>
      <c r="P33" s="103">
        <v>16020</v>
      </c>
      <c r="Q33" s="104"/>
      <c r="R33" s="5">
        <v>0</v>
      </c>
      <c r="S33" s="98">
        <f t="shared" si="1"/>
        <v>74597.8</v>
      </c>
      <c r="T33" s="99"/>
      <c r="U33" s="99"/>
      <c r="V33" s="100"/>
      <c r="W33" s="129" t="s">
        <v>139</v>
      </c>
      <c r="X33" s="130"/>
    </row>
    <row r="34" spans="1:24" ht="11.85" customHeight="1">
      <c r="A34" s="89"/>
      <c r="B34" s="90"/>
      <c r="C34" s="91"/>
      <c r="D34" s="92" t="s">
        <v>44</v>
      </c>
      <c r="E34" s="93"/>
      <c r="F34" s="93"/>
      <c r="G34" s="94"/>
      <c r="H34" s="89" t="s">
        <v>15</v>
      </c>
      <c r="I34" s="90"/>
      <c r="J34" s="91"/>
      <c r="K34" s="4" t="s">
        <v>58</v>
      </c>
      <c r="L34" s="95" t="s">
        <v>89</v>
      </c>
      <c r="M34" s="90"/>
      <c r="N34" s="90"/>
      <c r="O34" s="91"/>
      <c r="P34" s="103">
        <v>2334</v>
      </c>
      <c r="Q34" s="104"/>
      <c r="R34" s="5">
        <v>0</v>
      </c>
      <c r="S34" s="98">
        <f t="shared" si="1"/>
        <v>76931.8</v>
      </c>
      <c r="T34" s="99"/>
      <c r="U34" s="99"/>
      <c r="V34" s="100"/>
      <c r="W34" s="129" t="s">
        <v>140</v>
      </c>
      <c r="X34" s="130"/>
    </row>
    <row r="35" spans="1:24" ht="11.1" customHeight="1">
      <c r="A35" s="89"/>
      <c r="B35" s="90"/>
      <c r="C35" s="91"/>
      <c r="D35" s="92" t="s">
        <v>47</v>
      </c>
      <c r="E35" s="93"/>
      <c r="F35" s="93"/>
      <c r="G35" s="94"/>
      <c r="H35" s="89" t="s">
        <v>15</v>
      </c>
      <c r="I35" s="90"/>
      <c r="J35" s="91"/>
      <c r="K35" s="4" t="s">
        <v>59</v>
      </c>
      <c r="L35" s="95" t="s">
        <v>90</v>
      </c>
      <c r="M35" s="90"/>
      <c r="N35" s="90"/>
      <c r="O35" s="91"/>
      <c r="P35" s="103">
        <v>6555</v>
      </c>
      <c r="Q35" s="104"/>
      <c r="R35" s="5">
        <v>0</v>
      </c>
      <c r="S35" s="98">
        <f t="shared" si="1"/>
        <v>83486.8</v>
      </c>
      <c r="T35" s="99"/>
      <c r="U35" s="99"/>
      <c r="V35" s="100"/>
      <c r="W35" s="129" t="s">
        <v>141</v>
      </c>
      <c r="X35" s="130"/>
    </row>
    <row r="36" spans="1:24" ht="11.85" customHeight="1">
      <c r="A36" s="89"/>
      <c r="B36" s="90"/>
      <c r="C36" s="91"/>
      <c r="D36" s="92" t="s">
        <v>49</v>
      </c>
      <c r="E36" s="93"/>
      <c r="F36" s="93"/>
      <c r="G36" s="94"/>
      <c r="H36" s="89" t="s">
        <v>15</v>
      </c>
      <c r="I36" s="90"/>
      <c r="J36" s="91"/>
      <c r="K36" s="4" t="s">
        <v>60</v>
      </c>
      <c r="L36" s="95" t="s">
        <v>91</v>
      </c>
      <c r="M36" s="90"/>
      <c r="N36" s="90"/>
      <c r="O36" s="91"/>
      <c r="P36" s="103">
        <v>13860</v>
      </c>
      <c r="Q36" s="104"/>
      <c r="R36" s="5">
        <v>0</v>
      </c>
      <c r="S36" s="98">
        <f t="shared" si="1"/>
        <v>97346.8</v>
      </c>
      <c r="T36" s="99"/>
      <c r="U36" s="99"/>
      <c r="V36" s="100"/>
      <c r="W36" s="129" t="s">
        <v>142</v>
      </c>
      <c r="X36" s="130"/>
    </row>
    <row r="37" spans="1:24" ht="11.85" customHeight="1">
      <c r="A37" s="89"/>
      <c r="B37" s="90"/>
      <c r="C37" s="91"/>
      <c r="D37" s="92" t="s">
        <v>51</v>
      </c>
      <c r="E37" s="93"/>
      <c r="F37" s="93"/>
      <c r="G37" s="94"/>
      <c r="H37" s="89" t="s">
        <v>15</v>
      </c>
      <c r="I37" s="90"/>
      <c r="J37" s="91"/>
      <c r="K37" s="4" t="s">
        <v>61</v>
      </c>
      <c r="L37" s="95" t="s">
        <v>92</v>
      </c>
      <c r="M37" s="90"/>
      <c r="N37" s="90"/>
      <c r="O37" s="91"/>
      <c r="P37" s="103">
        <v>7632.3</v>
      </c>
      <c r="Q37" s="104"/>
      <c r="R37" s="5">
        <v>0</v>
      </c>
      <c r="S37" s="98">
        <f t="shared" si="1"/>
        <v>104979.1</v>
      </c>
      <c r="T37" s="99"/>
      <c r="U37" s="99"/>
      <c r="V37" s="100"/>
      <c r="W37" s="129" t="s">
        <v>143</v>
      </c>
      <c r="X37" s="130"/>
    </row>
    <row r="38" spans="1:24" ht="11.85" customHeight="1">
      <c r="A38" s="89"/>
      <c r="B38" s="90"/>
      <c r="C38" s="91"/>
      <c r="D38" s="92" t="s">
        <v>51</v>
      </c>
      <c r="E38" s="93"/>
      <c r="F38" s="93"/>
      <c r="G38" s="94"/>
      <c r="H38" s="89" t="s">
        <v>15</v>
      </c>
      <c r="I38" s="90"/>
      <c r="J38" s="91"/>
      <c r="K38" s="4" t="s">
        <v>63</v>
      </c>
      <c r="L38" s="95" t="s">
        <v>76</v>
      </c>
      <c r="M38" s="90"/>
      <c r="N38" s="90"/>
      <c r="O38" s="91"/>
      <c r="P38" s="103">
        <v>24300</v>
      </c>
      <c r="Q38" s="104"/>
      <c r="R38" s="5">
        <v>0</v>
      </c>
      <c r="S38" s="98">
        <f t="shared" si="1"/>
        <v>129279.1</v>
      </c>
      <c r="T38" s="99"/>
      <c r="U38" s="99"/>
      <c r="V38" s="100"/>
      <c r="W38" s="129" t="s">
        <v>144</v>
      </c>
      <c r="X38" s="130"/>
    </row>
    <row r="39" spans="1:24" ht="11.1" customHeight="1">
      <c r="A39" s="89"/>
      <c r="B39" s="90"/>
      <c r="C39" s="91"/>
      <c r="D39" s="92" t="s">
        <v>54</v>
      </c>
      <c r="E39" s="93"/>
      <c r="F39" s="93"/>
      <c r="G39" s="94"/>
      <c r="H39" s="89" t="s">
        <v>15</v>
      </c>
      <c r="I39" s="90"/>
      <c r="J39" s="91"/>
      <c r="K39" s="4" t="s">
        <v>96</v>
      </c>
      <c r="L39" s="95" t="s">
        <v>93</v>
      </c>
      <c r="M39" s="90"/>
      <c r="N39" s="90"/>
      <c r="O39" s="91"/>
      <c r="P39" s="103">
        <v>2790</v>
      </c>
      <c r="Q39" s="104"/>
      <c r="R39" s="5">
        <v>0</v>
      </c>
      <c r="S39" s="98">
        <f t="shared" si="1"/>
        <v>132069.1</v>
      </c>
      <c r="T39" s="99"/>
      <c r="U39" s="99"/>
      <c r="V39" s="100"/>
      <c r="W39" s="129" t="s">
        <v>145</v>
      </c>
      <c r="X39" s="130"/>
    </row>
    <row r="40" spans="1:24" ht="11.85" customHeight="1">
      <c r="A40" s="89"/>
      <c r="B40" s="90"/>
      <c r="C40" s="91"/>
      <c r="D40" s="92" t="s">
        <v>56</v>
      </c>
      <c r="E40" s="93"/>
      <c r="F40" s="93"/>
      <c r="G40" s="94"/>
      <c r="H40" s="89" t="s">
        <v>15</v>
      </c>
      <c r="I40" s="90"/>
      <c r="J40" s="91"/>
      <c r="K40" s="4" t="s">
        <v>101</v>
      </c>
      <c r="L40" s="95" t="s">
        <v>94</v>
      </c>
      <c r="M40" s="90"/>
      <c r="N40" s="90"/>
      <c r="O40" s="91"/>
      <c r="P40" s="103">
        <v>5358</v>
      </c>
      <c r="Q40" s="104"/>
      <c r="R40" s="5">
        <v>0</v>
      </c>
      <c r="S40" s="98">
        <f t="shared" si="1"/>
        <v>137427.1</v>
      </c>
      <c r="T40" s="99"/>
      <c r="U40" s="99"/>
      <c r="V40" s="100"/>
      <c r="W40" s="129" t="s">
        <v>146</v>
      </c>
      <c r="X40" s="130"/>
    </row>
    <row r="41" spans="1:24" ht="11.85" customHeight="1">
      <c r="A41" s="89"/>
      <c r="B41" s="90"/>
      <c r="C41" s="91"/>
      <c r="D41" s="92" t="s">
        <v>56</v>
      </c>
      <c r="E41" s="93"/>
      <c r="F41" s="93"/>
      <c r="G41" s="94"/>
      <c r="H41" s="89" t="s">
        <v>15</v>
      </c>
      <c r="I41" s="90"/>
      <c r="J41" s="91"/>
      <c r="K41" s="4" t="s">
        <v>102</v>
      </c>
      <c r="L41" s="95" t="s">
        <v>69</v>
      </c>
      <c r="M41" s="90"/>
      <c r="N41" s="90"/>
      <c r="O41" s="91"/>
      <c r="P41" s="96">
        <v>0</v>
      </c>
      <c r="Q41" s="97"/>
      <c r="R41" s="6">
        <v>96000</v>
      </c>
      <c r="S41" s="98">
        <f t="shared" si="1"/>
        <v>41427.100000000006</v>
      </c>
      <c r="T41" s="99"/>
      <c r="U41" s="99"/>
      <c r="V41" s="100"/>
      <c r="W41" s="129" t="s">
        <v>147</v>
      </c>
      <c r="X41" s="130"/>
    </row>
    <row r="42" spans="1:24" ht="11.85" customHeight="1">
      <c r="A42" s="89"/>
      <c r="B42" s="90"/>
      <c r="C42" s="91"/>
      <c r="D42" s="92" t="s">
        <v>56</v>
      </c>
      <c r="E42" s="93"/>
      <c r="F42" s="93"/>
      <c r="G42" s="94"/>
      <c r="H42" s="89" t="s">
        <v>15</v>
      </c>
      <c r="I42" s="90"/>
      <c r="J42" s="91"/>
      <c r="K42" s="4" t="s">
        <v>103</v>
      </c>
      <c r="L42" s="95" t="s">
        <v>70</v>
      </c>
      <c r="M42" s="90"/>
      <c r="N42" s="90"/>
      <c r="O42" s="91"/>
      <c r="P42" s="96">
        <v>0</v>
      </c>
      <c r="Q42" s="97"/>
      <c r="R42" s="6">
        <v>43200</v>
      </c>
      <c r="S42" s="98">
        <f t="shared" si="1"/>
        <v>-1772.8999999999942</v>
      </c>
      <c r="T42" s="99"/>
      <c r="U42" s="99"/>
      <c r="V42" s="100"/>
      <c r="W42" s="129" t="s">
        <v>148</v>
      </c>
      <c r="X42" s="130"/>
    </row>
    <row r="43" spans="1:24" ht="11.1" customHeight="1">
      <c r="A43" s="89"/>
      <c r="B43" s="90"/>
      <c r="C43" s="91"/>
      <c r="D43" s="92" t="s">
        <v>56</v>
      </c>
      <c r="E43" s="93"/>
      <c r="F43" s="93"/>
      <c r="G43" s="94"/>
      <c r="H43" s="89" t="s">
        <v>15</v>
      </c>
      <c r="I43" s="90"/>
      <c r="J43" s="91"/>
      <c r="K43" s="4" t="s">
        <v>104</v>
      </c>
      <c r="L43" s="95" t="s">
        <v>71</v>
      </c>
      <c r="M43" s="90"/>
      <c r="N43" s="90"/>
      <c r="O43" s="91"/>
      <c r="P43" s="96">
        <v>0</v>
      </c>
      <c r="Q43" s="97"/>
      <c r="R43" s="6">
        <v>30240</v>
      </c>
      <c r="S43" s="98">
        <f t="shared" si="1"/>
        <v>-32012.899999999994</v>
      </c>
      <c r="T43" s="99"/>
      <c r="U43" s="99"/>
      <c r="V43" s="100"/>
      <c r="W43" s="129" t="s">
        <v>149</v>
      </c>
      <c r="X43" s="130"/>
    </row>
    <row r="44" spans="1:24" ht="11.85" customHeight="1">
      <c r="A44" s="89"/>
      <c r="B44" s="90"/>
      <c r="C44" s="91"/>
      <c r="D44" s="92" t="s">
        <v>56</v>
      </c>
      <c r="E44" s="93"/>
      <c r="F44" s="93"/>
      <c r="G44" s="94"/>
      <c r="H44" s="89" t="s">
        <v>15</v>
      </c>
      <c r="I44" s="90"/>
      <c r="J44" s="91"/>
      <c r="K44" s="4" t="s">
        <v>105</v>
      </c>
      <c r="L44" s="95" t="s">
        <v>72</v>
      </c>
      <c r="M44" s="90"/>
      <c r="N44" s="90"/>
      <c r="O44" s="91"/>
      <c r="P44" s="96">
        <v>0</v>
      </c>
      <c r="Q44" s="97"/>
      <c r="R44" s="6">
        <v>2520</v>
      </c>
      <c r="S44" s="98">
        <f t="shared" si="1"/>
        <v>-34532.899999999994</v>
      </c>
      <c r="T44" s="99"/>
      <c r="U44" s="99"/>
      <c r="V44" s="100"/>
      <c r="W44" s="129" t="s">
        <v>150</v>
      </c>
      <c r="X44" s="130"/>
    </row>
    <row r="45" spans="1:24" ht="11.85" customHeight="1">
      <c r="A45" s="89"/>
      <c r="B45" s="90"/>
      <c r="C45" s="91"/>
      <c r="D45" s="92" t="s">
        <v>62</v>
      </c>
      <c r="E45" s="93"/>
      <c r="F45" s="93"/>
      <c r="G45" s="94"/>
      <c r="H45" s="89" t="s">
        <v>15</v>
      </c>
      <c r="I45" s="90"/>
      <c r="J45" s="91"/>
      <c r="K45" s="4" t="s">
        <v>106</v>
      </c>
      <c r="L45" s="95" t="s">
        <v>95</v>
      </c>
      <c r="M45" s="90"/>
      <c r="N45" s="90"/>
      <c r="O45" s="91"/>
      <c r="P45" s="103">
        <v>9300</v>
      </c>
      <c r="Q45" s="104"/>
      <c r="R45" s="5">
        <v>0</v>
      </c>
      <c r="S45" s="98">
        <f t="shared" si="1"/>
        <v>-25232.899999999994</v>
      </c>
      <c r="T45" s="99"/>
      <c r="U45" s="99"/>
      <c r="V45" s="100"/>
      <c r="W45" s="131"/>
      <c r="X45" s="130"/>
    </row>
    <row r="46" spans="1:24" ht="11.85" customHeight="1">
      <c r="A46" s="108"/>
      <c r="B46" s="109"/>
      <c r="C46" s="109"/>
      <c r="D46" s="109"/>
      <c r="E46" s="109"/>
      <c r="F46" s="110" t="s">
        <v>64</v>
      </c>
      <c r="G46" s="111"/>
      <c r="H46" s="111"/>
      <c r="I46" s="111"/>
      <c r="J46" s="111"/>
      <c r="K46" s="111"/>
      <c r="L46" s="111"/>
      <c r="M46" s="111"/>
      <c r="N46" s="111"/>
      <c r="O46" s="110"/>
      <c r="P46" s="112">
        <f>SUM(P12:Q45)</f>
        <v>625589.5</v>
      </c>
      <c r="Q46" s="113"/>
      <c r="R46" s="9">
        <f>SUM(R12:R45)</f>
        <v>650822.40000000002</v>
      </c>
      <c r="S46" s="114">
        <f>P46-R46</f>
        <v>-25232.900000000023</v>
      </c>
      <c r="T46" s="115"/>
      <c r="U46" s="115"/>
      <c r="V46" s="113"/>
      <c r="W46" s="132"/>
      <c r="X46" s="133"/>
    </row>
    <row r="47" spans="1:24" ht="11.1" customHeight="1">
      <c r="A47" s="118"/>
      <c r="B47" s="119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20" t="s">
        <v>65</v>
      </c>
      <c r="N47" s="121"/>
      <c r="O47" s="120"/>
      <c r="P47" s="122">
        <f>P46</f>
        <v>625589.5</v>
      </c>
      <c r="Q47" s="123"/>
      <c r="R47" s="10">
        <f>R46</f>
        <v>650822.40000000002</v>
      </c>
      <c r="S47" s="122">
        <f>P47-R47</f>
        <v>-25232.900000000023</v>
      </c>
      <c r="T47" s="124"/>
      <c r="U47" s="124"/>
      <c r="V47" s="123"/>
      <c r="W47" s="125"/>
      <c r="X47" s="126"/>
    </row>
    <row r="48" spans="1:24" ht="5.8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</row>
    <row r="49" spans="1:24" ht="74.099999999999994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spans="1:24" ht="53.25" customHeight="1"/>
    <row r="51" spans="1:24" ht="53.25" customHeight="1"/>
    <row r="52" spans="1:24" ht="11.85" customHeight="1">
      <c r="U52" s="105" t="s">
        <v>66</v>
      </c>
      <c r="V52" s="105"/>
      <c r="W52" s="105"/>
      <c r="X52" s="105"/>
    </row>
  </sheetData>
  <mergeCells count="269">
    <mergeCell ref="W42:X42"/>
    <mergeCell ref="W43:X43"/>
    <mergeCell ref="W40:X40"/>
    <mergeCell ref="H41:J41"/>
    <mergeCell ref="L41:O41"/>
    <mergeCell ref="P41:Q41"/>
    <mergeCell ref="S41:V41"/>
    <mergeCell ref="W41:X41"/>
    <mergeCell ref="W34:X34"/>
    <mergeCell ref="A43:C43"/>
    <mergeCell ref="D43:G43"/>
    <mergeCell ref="H43:J43"/>
    <mergeCell ref="L43:O43"/>
    <mergeCell ref="P43:Q43"/>
    <mergeCell ref="S43:V43"/>
    <mergeCell ref="A42:C42"/>
    <mergeCell ref="D42:G42"/>
    <mergeCell ref="H42:J42"/>
    <mergeCell ref="L42:O42"/>
    <mergeCell ref="P42:Q42"/>
    <mergeCell ref="S42:V42"/>
    <mergeCell ref="U52:X52"/>
    <mergeCell ref="A46:E46"/>
    <mergeCell ref="F46:O46"/>
    <mergeCell ref="P46:Q46"/>
    <mergeCell ref="S46:V46"/>
    <mergeCell ref="W46:X46"/>
    <mergeCell ref="A47:L47"/>
    <mergeCell ref="M47:O47"/>
    <mergeCell ref="P47:Q47"/>
    <mergeCell ref="S47:V47"/>
    <mergeCell ref="W47:X47"/>
    <mergeCell ref="L45:O45"/>
    <mergeCell ref="P45:Q45"/>
    <mergeCell ref="S45:V45"/>
    <mergeCell ref="W45:X45"/>
    <mergeCell ref="A44:C44"/>
    <mergeCell ref="D44:G44"/>
    <mergeCell ref="H44:J44"/>
    <mergeCell ref="L44:O44"/>
    <mergeCell ref="P44:Q44"/>
    <mergeCell ref="S44:V44"/>
    <mergeCell ref="W44:X44"/>
    <mergeCell ref="A45:C45"/>
    <mergeCell ref="D45:G45"/>
    <mergeCell ref="H45:J45"/>
    <mergeCell ref="D39:G39"/>
    <mergeCell ref="H39:J39"/>
    <mergeCell ref="L39:O39"/>
    <mergeCell ref="P39:Q39"/>
    <mergeCell ref="S39:V39"/>
    <mergeCell ref="W39:X39"/>
    <mergeCell ref="A38:C38"/>
    <mergeCell ref="D38:G38"/>
    <mergeCell ref="H38:J38"/>
    <mergeCell ref="L38:O38"/>
    <mergeCell ref="P38:Q38"/>
    <mergeCell ref="S38:V38"/>
    <mergeCell ref="A41:C41"/>
    <mergeCell ref="D41:G41"/>
    <mergeCell ref="W36:X36"/>
    <mergeCell ref="A37:C37"/>
    <mergeCell ref="D37:G37"/>
    <mergeCell ref="H37:J37"/>
    <mergeCell ref="L37:O37"/>
    <mergeCell ref="P37:Q37"/>
    <mergeCell ref="S37:V37"/>
    <mergeCell ref="W37:X37"/>
    <mergeCell ref="A36:C36"/>
    <mergeCell ref="D36:G36"/>
    <mergeCell ref="H36:J36"/>
    <mergeCell ref="L36:O36"/>
    <mergeCell ref="P36:Q36"/>
    <mergeCell ref="S36:V36"/>
    <mergeCell ref="A40:C40"/>
    <mergeCell ref="D40:G40"/>
    <mergeCell ref="H40:J40"/>
    <mergeCell ref="L40:O40"/>
    <mergeCell ref="P40:Q40"/>
    <mergeCell ref="S40:V40"/>
    <mergeCell ref="W38:X38"/>
    <mergeCell ref="A39:C39"/>
    <mergeCell ref="A33:C33"/>
    <mergeCell ref="D33:G33"/>
    <mergeCell ref="H33:J33"/>
    <mergeCell ref="L33:O33"/>
    <mergeCell ref="P33:Q33"/>
    <mergeCell ref="S33:V33"/>
    <mergeCell ref="W33:X33"/>
    <mergeCell ref="A35:C35"/>
    <mergeCell ref="D35:G35"/>
    <mergeCell ref="H35:J35"/>
    <mergeCell ref="L35:O35"/>
    <mergeCell ref="P35:Q35"/>
    <mergeCell ref="S35:V35"/>
    <mergeCell ref="W35:X35"/>
    <mergeCell ref="A34:C34"/>
    <mergeCell ref="D34:G34"/>
    <mergeCell ref="H34:J34"/>
    <mergeCell ref="L34:O34"/>
    <mergeCell ref="P34:Q34"/>
    <mergeCell ref="S34:V34"/>
    <mergeCell ref="A31:C31"/>
    <mergeCell ref="D31:G31"/>
    <mergeCell ref="H31:J31"/>
    <mergeCell ref="L31:O31"/>
    <mergeCell ref="P31:Q31"/>
    <mergeCell ref="S31:V31"/>
    <mergeCell ref="W31:X31"/>
    <mergeCell ref="A32:C32"/>
    <mergeCell ref="D32:G32"/>
    <mergeCell ref="H32:J32"/>
    <mergeCell ref="L32:O32"/>
    <mergeCell ref="P32:Q32"/>
    <mergeCell ref="S32:V32"/>
    <mergeCell ref="W32:X32"/>
    <mergeCell ref="A30:C30"/>
    <mergeCell ref="D30:G30"/>
    <mergeCell ref="H30:J30"/>
    <mergeCell ref="L30:O30"/>
    <mergeCell ref="P30:Q30"/>
    <mergeCell ref="S30:V30"/>
    <mergeCell ref="W28:X28"/>
    <mergeCell ref="A29:C29"/>
    <mergeCell ref="D29:G29"/>
    <mergeCell ref="H29:J29"/>
    <mergeCell ref="L29:O29"/>
    <mergeCell ref="P29:Q29"/>
    <mergeCell ref="S29:V29"/>
    <mergeCell ref="W29:X29"/>
    <mergeCell ref="A28:C28"/>
    <mergeCell ref="D28:G28"/>
    <mergeCell ref="H28:J28"/>
    <mergeCell ref="L28:O28"/>
    <mergeCell ref="P28:Q28"/>
    <mergeCell ref="S28:V28"/>
    <mergeCell ref="W30:X30"/>
    <mergeCell ref="W26:X26"/>
    <mergeCell ref="A27:C27"/>
    <mergeCell ref="D27:G27"/>
    <mergeCell ref="H27:J27"/>
    <mergeCell ref="L27:O27"/>
    <mergeCell ref="P27:Q27"/>
    <mergeCell ref="S27:V27"/>
    <mergeCell ref="W27:X27"/>
    <mergeCell ref="A26:C26"/>
    <mergeCell ref="D26:G26"/>
    <mergeCell ref="H26:J26"/>
    <mergeCell ref="L26:O26"/>
    <mergeCell ref="P26:Q26"/>
    <mergeCell ref="S26:V26"/>
    <mergeCell ref="W24:X24"/>
    <mergeCell ref="A25:C25"/>
    <mergeCell ref="D25:G25"/>
    <mergeCell ref="H25:J25"/>
    <mergeCell ref="L25:O25"/>
    <mergeCell ref="P25:Q25"/>
    <mergeCell ref="S25:V25"/>
    <mergeCell ref="W25:X25"/>
    <mergeCell ref="A24:C24"/>
    <mergeCell ref="D24:G24"/>
    <mergeCell ref="H24:J24"/>
    <mergeCell ref="L24:O24"/>
    <mergeCell ref="P24:Q24"/>
    <mergeCell ref="S24:V24"/>
    <mergeCell ref="W22:X22"/>
    <mergeCell ref="A23:C23"/>
    <mergeCell ref="D23:G23"/>
    <mergeCell ref="H23:J23"/>
    <mergeCell ref="L23:O23"/>
    <mergeCell ref="P23:Q23"/>
    <mergeCell ref="S23:V23"/>
    <mergeCell ref="W23:X23"/>
    <mergeCell ref="A22:C22"/>
    <mergeCell ref="D22:G22"/>
    <mergeCell ref="H22:J22"/>
    <mergeCell ref="L22:O22"/>
    <mergeCell ref="P22:Q22"/>
    <mergeCell ref="S22:V22"/>
    <mergeCell ref="W20:X20"/>
    <mergeCell ref="A21:C21"/>
    <mergeCell ref="D21:G21"/>
    <mergeCell ref="H21:J21"/>
    <mergeCell ref="L21:O21"/>
    <mergeCell ref="P21:Q21"/>
    <mergeCell ref="S21:V21"/>
    <mergeCell ref="W21:X21"/>
    <mergeCell ref="A20:C20"/>
    <mergeCell ref="D20:G20"/>
    <mergeCell ref="H20:J20"/>
    <mergeCell ref="L20:O20"/>
    <mergeCell ref="P20:Q20"/>
    <mergeCell ref="S20:V20"/>
    <mergeCell ref="W18:X18"/>
    <mergeCell ref="A19:C19"/>
    <mergeCell ref="D19:G19"/>
    <mergeCell ref="H19:J19"/>
    <mergeCell ref="L19:O19"/>
    <mergeCell ref="P19:Q19"/>
    <mergeCell ref="S19:V19"/>
    <mergeCell ref="W19:X19"/>
    <mergeCell ref="A18:C18"/>
    <mergeCell ref="D18:G18"/>
    <mergeCell ref="H18:J18"/>
    <mergeCell ref="L18:O18"/>
    <mergeCell ref="P18:Q18"/>
    <mergeCell ref="S18:V18"/>
    <mergeCell ref="W16:X16"/>
    <mergeCell ref="A17:C17"/>
    <mergeCell ref="D17:G17"/>
    <mergeCell ref="H17:J17"/>
    <mergeCell ref="L17:O17"/>
    <mergeCell ref="P17:Q17"/>
    <mergeCell ref="S17:V17"/>
    <mergeCell ref="W17:X17"/>
    <mergeCell ref="A16:C16"/>
    <mergeCell ref="D16:G16"/>
    <mergeCell ref="H16:J16"/>
    <mergeCell ref="L16:O16"/>
    <mergeCell ref="P16:Q16"/>
    <mergeCell ref="S16:V16"/>
    <mergeCell ref="W14:X14"/>
    <mergeCell ref="A15:C15"/>
    <mergeCell ref="D15:G15"/>
    <mergeCell ref="H15:J15"/>
    <mergeCell ref="L15:O15"/>
    <mergeCell ref="P15:Q15"/>
    <mergeCell ref="S15:V15"/>
    <mergeCell ref="W15:X15"/>
    <mergeCell ref="A14:C14"/>
    <mergeCell ref="D14:G14"/>
    <mergeCell ref="H14:J14"/>
    <mergeCell ref="L14:O14"/>
    <mergeCell ref="P14:Q14"/>
    <mergeCell ref="S14:V14"/>
    <mergeCell ref="W12:X12"/>
    <mergeCell ref="A13:C13"/>
    <mergeCell ref="D13:G13"/>
    <mergeCell ref="H13:J13"/>
    <mergeCell ref="L13:O13"/>
    <mergeCell ref="P13:Q13"/>
    <mergeCell ref="S13:V13"/>
    <mergeCell ref="W13:X13"/>
    <mergeCell ref="B11:O11"/>
    <mergeCell ref="P11:Q11"/>
    <mergeCell ref="S11:V11"/>
    <mergeCell ref="W11:X11"/>
    <mergeCell ref="A12:C12"/>
    <mergeCell ref="D12:G12"/>
    <mergeCell ref="H12:J12"/>
    <mergeCell ref="L12:O12"/>
    <mergeCell ref="P12:Q12"/>
    <mergeCell ref="S12:V12"/>
    <mergeCell ref="P8:Q10"/>
    <mergeCell ref="R8:R10"/>
    <mergeCell ref="S8:V10"/>
    <mergeCell ref="W8:X8"/>
    <mergeCell ref="W9:X9"/>
    <mergeCell ref="W10:X10"/>
    <mergeCell ref="A1:N1"/>
    <mergeCell ref="T1:X1"/>
    <mergeCell ref="A3:X3"/>
    <mergeCell ref="A4:X5"/>
    <mergeCell ref="A6:X6"/>
    <mergeCell ref="A8:C10"/>
    <mergeCell ref="D8:G10"/>
    <mergeCell ref="H8:J10"/>
    <mergeCell ref="K8:K10"/>
    <mergeCell ref="L8:O10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1"/>
  <sheetViews>
    <sheetView topLeftCell="A13" workbookViewId="0">
      <selection activeCell="B38" sqref="B38"/>
    </sheetView>
  </sheetViews>
  <sheetFormatPr baseColWidth="10" defaultRowHeight="12.75"/>
  <cols>
    <col min="2" max="2" width="39.28515625" customWidth="1"/>
    <col min="3" max="3" width="12.85546875" bestFit="1" customWidth="1"/>
    <col min="4" max="4" width="12.85546875" customWidth="1"/>
    <col min="5" max="5" width="2.42578125" customWidth="1"/>
  </cols>
  <sheetData>
    <row r="1" spans="1:7" ht="46.5" customHeight="1" thickBot="1">
      <c r="A1" s="11"/>
      <c r="B1" s="12" t="s">
        <v>108</v>
      </c>
      <c r="C1" s="134" t="s">
        <v>109</v>
      </c>
      <c r="D1" s="135"/>
    </row>
    <row r="2" spans="1:7" ht="13.5" thickBot="1">
      <c r="A2" s="13" t="s">
        <v>5</v>
      </c>
      <c r="B2" s="14" t="s">
        <v>110</v>
      </c>
      <c r="C2" s="14" t="s">
        <v>9</v>
      </c>
      <c r="D2" s="14" t="s">
        <v>10</v>
      </c>
      <c r="F2" s="34" t="s">
        <v>152</v>
      </c>
    </row>
    <row r="3" spans="1:7">
      <c r="A3" s="15"/>
      <c r="B3" s="16" t="s">
        <v>111</v>
      </c>
      <c r="C3" s="45">
        <v>87505.4</v>
      </c>
      <c r="D3" s="46"/>
      <c r="F3" s="34" t="s">
        <v>125</v>
      </c>
      <c r="G3" s="34" t="s">
        <v>153</v>
      </c>
    </row>
    <row r="4" spans="1:7">
      <c r="A4" s="17">
        <v>44166</v>
      </c>
      <c r="B4" s="18" t="s">
        <v>74</v>
      </c>
      <c r="C4" s="45"/>
      <c r="D4" s="45">
        <v>14940</v>
      </c>
      <c r="F4" s="34" t="s">
        <v>126</v>
      </c>
    </row>
    <row r="5" spans="1:7">
      <c r="A5" s="17">
        <v>44167</v>
      </c>
      <c r="B5" s="18" t="s">
        <v>97</v>
      </c>
      <c r="C5" s="45">
        <v>5000</v>
      </c>
      <c r="D5" s="45"/>
      <c r="F5" s="34"/>
    </row>
    <row r="6" spans="1:7">
      <c r="A6" s="17">
        <v>44168</v>
      </c>
      <c r="B6" s="18" t="s">
        <v>112</v>
      </c>
      <c r="C6" s="45">
        <v>3450</v>
      </c>
      <c r="D6" s="45"/>
      <c r="F6" s="34"/>
    </row>
    <row r="7" spans="1:7">
      <c r="A7" s="17">
        <v>44168</v>
      </c>
      <c r="B7" s="18" t="s">
        <v>113</v>
      </c>
      <c r="C7" s="45">
        <v>24</v>
      </c>
      <c r="D7" s="45"/>
    </row>
    <row r="8" spans="1:7">
      <c r="A8" s="17">
        <v>44172</v>
      </c>
      <c r="B8" s="18" t="s">
        <v>75</v>
      </c>
      <c r="C8" s="45"/>
      <c r="D8" s="45">
        <v>13771.2</v>
      </c>
      <c r="F8" s="34" t="s">
        <v>127</v>
      </c>
    </row>
    <row r="9" spans="1:7">
      <c r="A9" s="17">
        <v>44172</v>
      </c>
      <c r="B9" s="18" t="s">
        <v>76</v>
      </c>
      <c r="C9" s="45"/>
      <c r="D9" s="45">
        <v>8700</v>
      </c>
      <c r="F9" s="34" t="s">
        <v>128</v>
      </c>
    </row>
    <row r="10" spans="1:7">
      <c r="A10" s="17">
        <v>44172</v>
      </c>
      <c r="B10" s="18" t="s">
        <v>77</v>
      </c>
      <c r="C10" s="45"/>
      <c r="D10" s="45">
        <v>7780.5</v>
      </c>
      <c r="F10" s="34" t="s">
        <v>129</v>
      </c>
    </row>
    <row r="11" spans="1:7">
      <c r="A11" s="17">
        <v>44173</v>
      </c>
      <c r="B11" s="18" t="s">
        <v>78</v>
      </c>
      <c r="C11" s="45"/>
      <c r="D11" s="45">
        <v>7011</v>
      </c>
      <c r="F11" s="34" t="s">
        <v>130</v>
      </c>
    </row>
    <row r="12" spans="1:7">
      <c r="A12" s="17">
        <v>44173</v>
      </c>
      <c r="B12" s="18" t="s">
        <v>79</v>
      </c>
      <c r="C12" s="45"/>
      <c r="D12" s="45">
        <v>16020</v>
      </c>
      <c r="F12" s="34" t="s">
        <v>131</v>
      </c>
    </row>
    <row r="13" spans="1:7">
      <c r="A13" s="17">
        <v>44174</v>
      </c>
      <c r="B13" s="18" t="s">
        <v>80</v>
      </c>
      <c r="C13" s="45"/>
      <c r="D13" s="45">
        <v>8464.5</v>
      </c>
      <c r="F13" s="34" t="s">
        <v>154</v>
      </c>
    </row>
    <row r="14" spans="1:7">
      <c r="A14" s="17">
        <v>44179</v>
      </c>
      <c r="B14" s="18" t="s">
        <v>81</v>
      </c>
      <c r="C14" s="45"/>
      <c r="D14" s="45">
        <v>19020</v>
      </c>
      <c r="F14" s="34" t="s">
        <v>132</v>
      </c>
    </row>
    <row r="15" spans="1:7">
      <c r="A15" s="17">
        <v>44180</v>
      </c>
      <c r="B15" s="18" t="s">
        <v>82</v>
      </c>
      <c r="C15" s="45"/>
      <c r="D15" s="45">
        <v>4020</v>
      </c>
      <c r="F15" s="34" t="s">
        <v>133</v>
      </c>
    </row>
    <row r="16" spans="1:7">
      <c r="A16" s="17">
        <v>44180</v>
      </c>
      <c r="B16" s="18" t="s">
        <v>100</v>
      </c>
      <c r="C16" s="45">
        <v>550</v>
      </c>
      <c r="D16" s="45"/>
      <c r="F16" s="34"/>
    </row>
    <row r="17" spans="1:6">
      <c r="A17" s="17">
        <v>44180</v>
      </c>
      <c r="B17" s="18" t="s">
        <v>114</v>
      </c>
      <c r="C17" s="45">
        <v>1500</v>
      </c>
      <c r="D17" s="45"/>
      <c r="F17" s="34"/>
    </row>
    <row r="18" spans="1:6">
      <c r="A18" s="17">
        <v>44182</v>
      </c>
      <c r="B18" s="18" t="s">
        <v>77</v>
      </c>
      <c r="C18" s="45"/>
      <c r="D18" s="45">
        <v>5700</v>
      </c>
      <c r="F18" s="34" t="s">
        <v>134</v>
      </c>
    </row>
    <row r="19" spans="1:6">
      <c r="A19" s="17">
        <v>44182</v>
      </c>
      <c r="B19" s="18" t="s">
        <v>99</v>
      </c>
      <c r="C19" s="45">
        <v>850</v>
      </c>
      <c r="D19" s="45"/>
      <c r="F19" s="34"/>
    </row>
    <row r="20" spans="1:6">
      <c r="A20" s="17">
        <v>44183</v>
      </c>
      <c r="B20" s="18" t="s">
        <v>83</v>
      </c>
      <c r="C20" s="45"/>
      <c r="D20" s="45">
        <v>18300</v>
      </c>
      <c r="F20" s="34" t="s">
        <v>135</v>
      </c>
    </row>
    <row r="21" spans="1:6">
      <c r="A21" s="17">
        <v>44183</v>
      </c>
      <c r="B21" s="18" t="s">
        <v>84</v>
      </c>
      <c r="C21" s="45"/>
      <c r="D21" s="45">
        <v>7182</v>
      </c>
      <c r="F21" s="34" t="s">
        <v>136</v>
      </c>
    </row>
    <row r="22" spans="1:6">
      <c r="A22" s="17">
        <v>44183</v>
      </c>
      <c r="B22" s="18" t="s">
        <v>85</v>
      </c>
      <c r="C22" s="45"/>
      <c r="D22" s="45">
        <v>3510</v>
      </c>
      <c r="F22" s="34" t="s">
        <v>137</v>
      </c>
    </row>
    <row r="23" spans="1:6">
      <c r="A23" s="17">
        <v>44183</v>
      </c>
      <c r="B23" s="18" t="s">
        <v>115</v>
      </c>
      <c r="C23" s="45">
        <v>300</v>
      </c>
      <c r="D23" s="45"/>
      <c r="F23" s="34"/>
    </row>
    <row r="24" spans="1:6">
      <c r="A24" s="17">
        <v>44186</v>
      </c>
      <c r="B24" s="18" t="s">
        <v>86</v>
      </c>
      <c r="C24" s="45"/>
      <c r="D24" s="45">
        <v>2430</v>
      </c>
      <c r="F24" s="34" t="s">
        <v>67</v>
      </c>
    </row>
    <row r="25" spans="1:6">
      <c r="A25" s="17">
        <v>44186</v>
      </c>
      <c r="B25" s="18" t="s">
        <v>87</v>
      </c>
      <c r="C25" s="45"/>
      <c r="D25" s="45">
        <v>9234</v>
      </c>
      <c r="F25" s="34" t="s">
        <v>138</v>
      </c>
    </row>
    <row r="26" spans="1:6">
      <c r="A26" s="17">
        <v>44187</v>
      </c>
      <c r="B26" s="18" t="s">
        <v>98</v>
      </c>
      <c r="C26" s="45">
        <v>350</v>
      </c>
      <c r="D26" s="45"/>
      <c r="F26" s="34"/>
    </row>
    <row r="27" spans="1:6">
      <c r="A27" s="17">
        <v>44187</v>
      </c>
      <c r="B27" s="18" t="s">
        <v>88</v>
      </c>
      <c r="C27" s="45"/>
      <c r="D27" s="45">
        <v>16020</v>
      </c>
      <c r="F27" s="34" t="s">
        <v>139</v>
      </c>
    </row>
    <row r="28" spans="1:6">
      <c r="A28" s="17">
        <v>44187</v>
      </c>
      <c r="B28" s="18" t="s">
        <v>89</v>
      </c>
      <c r="C28" s="45"/>
      <c r="D28" s="45">
        <v>2334</v>
      </c>
      <c r="F28" s="34" t="s">
        <v>140</v>
      </c>
    </row>
    <row r="29" spans="1:6">
      <c r="A29" s="17">
        <v>44188</v>
      </c>
      <c r="B29" s="18" t="s">
        <v>90</v>
      </c>
      <c r="C29" s="45"/>
      <c r="D29" s="45">
        <v>6555</v>
      </c>
      <c r="F29" s="34" t="s">
        <v>141</v>
      </c>
    </row>
    <row r="30" spans="1:6">
      <c r="A30" s="17">
        <v>44190</v>
      </c>
      <c r="B30" s="18" t="s">
        <v>91</v>
      </c>
      <c r="C30" s="45"/>
      <c r="D30" s="45">
        <v>13860</v>
      </c>
      <c r="F30" s="34" t="s">
        <v>142</v>
      </c>
    </row>
    <row r="31" spans="1:6">
      <c r="A31" s="17">
        <v>44193</v>
      </c>
      <c r="B31" s="18" t="s">
        <v>92</v>
      </c>
      <c r="C31" s="45"/>
      <c r="D31" s="45">
        <v>7632.3</v>
      </c>
      <c r="F31" s="34" t="s">
        <v>143</v>
      </c>
    </row>
    <row r="32" spans="1:6">
      <c r="A32" s="17">
        <v>44193</v>
      </c>
      <c r="B32" s="18" t="s">
        <v>76</v>
      </c>
      <c r="C32" s="45"/>
      <c r="D32" s="45">
        <v>24300</v>
      </c>
      <c r="F32" s="34" t="s">
        <v>144</v>
      </c>
    </row>
    <row r="33" spans="1:6">
      <c r="A33" s="17">
        <v>44194</v>
      </c>
      <c r="B33" s="18" t="s">
        <v>93</v>
      </c>
      <c r="C33" s="45"/>
      <c r="D33" s="45">
        <v>2790</v>
      </c>
      <c r="F33" s="34" t="s">
        <v>145</v>
      </c>
    </row>
    <row r="34" spans="1:6">
      <c r="A34" s="17">
        <v>44195</v>
      </c>
      <c r="B34" s="18" t="s">
        <v>94</v>
      </c>
      <c r="C34" s="45"/>
      <c r="D34" s="45">
        <v>5358</v>
      </c>
      <c r="F34" s="34" t="s">
        <v>146</v>
      </c>
    </row>
    <row r="35" spans="1:6">
      <c r="A35" s="17">
        <v>44195</v>
      </c>
      <c r="B35" s="18" t="s">
        <v>69</v>
      </c>
      <c r="C35" s="45">
        <v>96000</v>
      </c>
      <c r="D35" s="45"/>
      <c r="F35" s="34" t="s">
        <v>147</v>
      </c>
    </row>
    <row r="36" spans="1:6">
      <c r="A36" s="17">
        <v>44195</v>
      </c>
      <c r="B36" s="18" t="s">
        <v>70</v>
      </c>
      <c r="C36" s="45">
        <v>43200</v>
      </c>
      <c r="D36" s="45"/>
      <c r="F36" s="34" t="s">
        <v>148</v>
      </c>
    </row>
    <row r="37" spans="1:6">
      <c r="A37" s="17">
        <v>44195</v>
      </c>
      <c r="B37" s="18" t="s">
        <v>71</v>
      </c>
      <c r="C37" s="45">
        <v>30240</v>
      </c>
      <c r="D37" s="45"/>
      <c r="F37" s="34" t="s">
        <v>149</v>
      </c>
    </row>
    <row r="38" spans="1:6">
      <c r="A38" s="17">
        <v>44195</v>
      </c>
      <c r="B38" s="18" t="s">
        <v>72</v>
      </c>
      <c r="C38" s="45">
        <v>2520</v>
      </c>
      <c r="D38" s="45"/>
      <c r="F38" s="34" t="s">
        <v>150</v>
      </c>
    </row>
    <row r="39" spans="1:6" ht="13.5" thickBot="1">
      <c r="A39" s="19"/>
      <c r="B39" s="20"/>
      <c r="C39" s="44"/>
      <c r="D39" s="25"/>
    </row>
    <row r="40" spans="1:6" ht="13.5" thickBot="1">
      <c r="A40" s="21"/>
      <c r="B40" s="22" t="s">
        <v>116</v>
      </c>
      <c r="C40" s="23">
        <f>SUM(C4:C38)</f>
        <v>183984</v>
      </c>
      <c r="D40" s="23">
        <f>SUM(D4:D38)</f>
        <v>224932.5</v>
      </c>
    </row>
    <row r="41" spans="1:6" ht="13.5" thickBot="1">
      <c r="A41" s="21"/>
      <c r="B41" s="22" t="s">
        <v>151</v>
      </c>
      <c r="C41" s="43">
        <f>C3+C40-D40</f>
        <v>46556.900000000023</v>
      </c>
      <c r="D41" s="24"/>
    </row>
  </sheetData>
  <mergeCells count="1">
    <mergeCell ref="C1:D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19" sqref="B19"/>
    </sheetView>
  </sheetViews>
  <sheetFormatPr baseColWidth="10" defaultRowHeight="12.75"/>
  <cols>
    <col min="2" max="2" width="33" customWidth="1"/>
    <col min="3" max="4" width="11.85546875" bestFit="1" customWidth="1"/>
    <col min="6" max="6" width="33" customWidth="1"/>
    <col min="7" max="8" width="11.85546875" bestFit="1" customWidth="1"/>
  </cols>
  <sheetData>
    <row r="1" spans="1:8" ht="13.5" thickBot="1"/>
    <row r="2" spans="1:8" ht="13.5" thickBot="1">
      <c r="A2" s="26" t="s">
        <v>5</v>
      </c>
      <c r="B2" s="26" t="s">
        <v>117</v>
      </c>
      <c r="C2" s="27" t="s">
        <v>9</v>
      </c>
      <c r="D2" s="27" t="s">
        <v>10</v>
      </c>
      <c r="E2" s="26" t="s">
        <v>5</v>
      </c>
      <c r="F2" s="27" t="s">
        <v>121</v>
      </c>
      <c r="G2" s="27" t="s">
        <v>9</v>
      </c>
      <c r="H2" s="27" t="s">
        <v>10</v>
      </c>
    </row>
    <row r="3" spans="1:8">
      <c r="A3" s="35"/>
      <c r="B3" s="19" t="s">
        <v>122</v>
      </c>
      <c r="C3" s="25"/>
      <c r="D3" s="25">
        <f>-'Compte 512'!S47</f>
        <v>25232.900000000023</v>
      </c>
      <c r="E3" s="16"/>
      <c r="F3" s="28" t="s">
        <v>123</v>
      </c>
      <c r="G3" s="25">
        <f>'Relevé bancaire'!C41</f>
        <v>46556.900000000023</v>
      </c>
      <c r="H3" s="42">
        <f>'Relevé bancaire'!D41</f>
        <v>0</v>
      </c>
    </row>
    <row r="4" spans="1:8">
      <c r="A4" s="36">
        <v>44167</v>
      </c>
      <c r="B4" s="30" t="s">
        <v>97</v>
      </c>
      <c r="C4" s="25"/>
      <c r="D4" s="25">
        <v>5000</v>
      </c>
      <c r="E4" s="38">
        <v>44195</v>
      </c>
      <c r="F4" s="20" t="s">
        <v>124</v>
      </c>
      <c r="G4" s="25"/>
      <c r="H4" s="25">
        <v>9300</v>
      </c>
    </row>
    <row r="5" spans="1:8">
      <c r="A5" s="36">
        <v>44168</v>
      </c>
      <c r="B5" s="30" t="s">
        <v>112</v>
      </c>
      <c r="C5" s="25"/>
      <c r="D5" s="25">
        <v>3450</v>
      </c>
      <c r="E5" s="38"/>
      <c r="F5" s="20"/>
      <c r="G5" s="25"/>
      <c r="H5" s="25"/>
    </row>
    <row r="6" spans="1:8">
      <c r="A6" s="36">
        <v>44168</v>
      </c>
      <c r="B6" s="30" t="s">
        <v>156</v>
      </c>
      <c r="C6" s="25"/>
      <c r="D6" s="25">
        <v>24</v>
      </c>
      <c r="E6" s="38"/>
      <c r="F6" s="20"/>
      <c r="G6" s="25"/>
      <c r="H6" s="25"/>
    </row>
    <row r="7" spans="1:8">
      <c r="A7" s="36">
        <v>44180</v>
      </c>
      <c r="B7" s="30" t="s">
        <v>100</v>
      </c>
      <c r="C7" s="25"/>
      <c r="D7" s="25">
        <v>550</v>
      </c>
      <c r="E7" s="16"/>
      <c r="F7" s="20"/>
      <c r="G7" s="25"/>
      <c r="H7" s="25"/>
    </row>
    <row r="8" spans="1:8">
      <c r="A8" s="36">
        <v>44180</v>
      </c>
      <c r="B8" s="30" t="s">
        <v>114</v>
      </c>
      <c r="C8" s="25"/>
      <c r="D8" s="25">
        <v>1500</v>
      </c>
      <c r="E8" s="16"/>
      <c r="F8" s="20"/>
      <c r="G8" s="25"/>
      <c r="H8" s="25"/>
    </row>
    <row r="9" spans="1:8">
      <c r="A9" s="36">
        <v>44182</v>
      </c>
      <c r="B9" s="30" t="s">
        <v>99</v>
      </c>
      <c r="C9" s="25"/>
      <c r="D9" s="25">
        <v>850</v>
      </c>
      <c r="E9" s="16"/>
      <c r="F9" s="20"/>
      <c r="G9" s="25"/>
      <c r="H9" s="25"/>
    </row>
    <row r="10" spans="1:8">
      <c r="A10" s="36">
        <v>44183</v>
      </c>
      <c r="B10" s="30" t="s">
        <v>115</v>
      </c>
      <c r="C10" s="25"/>
      <c r="D10" s="25">
        <v>300</v>
      </c>
      <c r="E10" s="16"/>
      <c r="F10" s="20"/>
      <c r="G10" s="25"/>
      <c r="H10" s="25"/>
    </row>
    <row r="11" spans="1:8" ht="13.5" thickBot="1">
      <c r="A11" s="36">
        <v>44187</v>
      </c>
      <c r="B11" s="30" t="s">
        <v>98</v>
      </c>
      <c r="C11" s="25"/>
      <c r="D11" s="25">
        <v>350</v>
      </c>
      <c r="E11" s="16"/>
      <c r="F11" s="20"/>
      <c r="G11" s="25"/>
      <c r="H11" s="25"/>
    </row>
    <row r="12" spans="1:8" ht="13.5" thickBot="1">
      <c r="A12" s="29"/>
      <c r="B12" s="31" t="s">
        <v>118</v>
      </c>
      <c r="C12" s="39">
        <f>SUM(C3:C11)</f>
        <v>0</v>
      </c>
      <c r="D12" s="39">
        <f>SUM(D3:D11)</f>
        <v>37256.900000000023</v>
      </c>
      <c r="E12" s="16"/>
      <c r="F12" s="16" t="s">
        <v>119</v>
      </c>
      <c r="G12" s="39">
        <f>SUM(G3:G11)</f>
        <v>46556.900000000023</v>
      </c>
      <c r="H12" s="39">
        <f>SUM(H3:H11)</f>
        <v>9300</v>
      </c>
    </row>
    <row r="13" spans="1:8" ht="13.5" thickBot="1">
      <c r="A13" s="37"/>
      <c r="B13" s="32" t="s">
        <v>120</v>
      </c>
      <c r="C13" s="41">
        <f>IF(D12&gt;C12,C12-D12,"")</f>
        <v>-37256.900000000023</v>
      </c>
      <c r="D13" s="40" t="str">
        <f>IF(C12&gt;D12,C12-D12,"")</f>
        <v/>
      </c>
      <c r="E13" s="22"/>
      <c r="F13" s="33" t="s">
        <v>120</v>
      </c>
      <c r="G13" s="41" t="str">
        <f>IF(H12&gt;G12,G12-H12,"")</f>
        <v/>
      </c>
      <c r="H13" s="40">
        <f>IF(G12&gt;H12,H12-G12,"")</f>
        <v>-37256.900000000023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Page 1</vt:lpstr>
      <vt:lpstr>Compte 512</vt:lpstr>
      <vt:lpstr>Relevé bancaire</vt:lpstr>
      <vt:lpstr>Rapprochement bancaire</vt:lpstr>
      <vt:lpstr>'Compte 512'!Zone_d_impression</vt:lpstr>
      <vt:lpstr>'Page 1'!Zone_d_impression</vt:lpstr>
    </vt:vector>
  </TitlesOfParts>
  <Company>Stimulsoft Reports 2016.3.1 from 7 December 2016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Grand Livre général</dc:title>
  <dc:subject>Grand Livre général</dc:subject>
  <dc:creator/>
  <dc:description>Impression du grand livre</dc:description>
  <cp:lastModifiedBy>Joan_asus</cp:lastModifiedBy>
  <dcterms:created xsi:type="dcterms:W3CDTF">2020-07-24T20:41:50Z</dcterms:created>
  <dcterms:modified xsi:type="dcterms:W3CDTF">2020-11-01T10:04:01Z</dcterms:modified>
</cp:coreProperties>
</file>